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elix/Documents/ Primärdokumente/Job/Corona-Jobs/VDR HD/DatenFakten-Grafiken 2021 HD/neue Website/Assets/Downloads/Englisch/XLS/"/>
    </mc:Choice>
  </mc:AlternateContent>
  <xr:revisionPtr revIDLastSave="0" documentId="13_ncr:1_{F5130696-5A2C-FF44-8E97-A90304E29C4E}" xr6:coauthVersionLast="47" xr6:coauthVersionMax="47" xr10:uidLastSave="{00000000-0000-0000-0000-000000000000}"/>
  <bookViews>
    <workbookView xWindow="20" yWindow="1780" windowWidth="45060" windowHeight="25540" xr2:uid="{00000000-000D-0000-FFFF-FFFF00000000}"/>
  </bookViews>
  <sheets>
    <sheet name="Schiffstypen dt. Handelsflot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10" i="1" l="1"/>
  <c r="AM10" i="1"/>
  <c r="AN10" i="1"/>
  <c r="AL20" i="1"/>
  <c r="AM20" i="1"/>
  <c r="AN20" i="1"/>
  <c r="AL26" i="1"/>
  <c r="AM26" i="1"/>
  <c r="AN26" i="1"/>
  <c r="AJ26" i="1"/>
  <c r="AI26" i="1"/>
  <c r="AH26" i="1"/>
  <c r="AJ20" i="1"/>
  <c r="AI20" i="1"/>
  <c r="AH20" i="1"/>
  <c r="AJ10" i="1"/>
  <c r="AI10" i="1"/>
  <c r="AH10" i="1"/>
  <c r="AD10" i="1"/>
  <c r="AE10" i="1"/>
  <c r="AF10" i="1"/>
  <c r="AD20" i="1"/>
  <c r="AE20" i="1"/>
  <c r="AF20" i="1"/>
  <c r="AD26" i="1"/>
  <c r="AE26" i="1"/>
  <c r="AF26" i="1"/>
  <c r="AN27" i="1" l="1"/>
  <c r="AM27" i="1"/>
  <c r="AO27" i="1" s="1"/>
  <c r="AL27" i="1"/>
  <c r="AH27" i="1"/>
  <c r="AJ27" i="1"/>
  <c r="AI27" i="1"/>
  <c r="AK27" i="1" s="1"/>
  <c r="AF27" i="1"/>
  <c r="AE27" i="1"/>
  <c r="AD27" i="1"/>
  <c r="AB26" i="1"/>
  <c r="AA26" i="1"/>
  <c r="Z26" i="1"/>
  <c r="AB20" i="1"/>
  <c r="AA20" i="1"/>
  <c r="Z20" i="1"/>
  <c r="AB10" i="1"/>
  <c r="AA10" i="1"/>
  <c r="Z10" i="1"/>
  <c r="AB27" i="1" l="1"/>
  <c r="Z27" i="1"/>
  <c r="AG27" i="1"/>
  <c r="AA27" i="1"/>
  <c r="V26" i="1"/>
  <c r="V20" i="1"/>
  <c r="V10" i="1"/>
  <c r="W26" i="1"/>
  <c r="X26" i="1"/>
  <c r="AC25" i="1" l="1"/>
  <c r="AC18" i="1"/>
  <c r="AC14" i="1"/>
  <c r="AC24" i="1"/>
  <c r="AC17" i="1"/>
  <c r="AC12" i="1"/>
  <c r="AC8" i="1"/>
  <c r="AC23" i="1"/>
  <c r="AC16" i="1"/>
  <c r="AC20" i="1"/>
  <c r="AC19" i="1"/>
  <c r="AC15" i="1"/>
  <c r="AC26" i="1"/>
  <c r="AC27" i="1"/>
  <c r="X10" i="1"/>
  <c r="X20" i="1"/>
  <c r="X27" i="1" l="1"/>
  <c r="V27" i="1"/>
  <c r="W20" i="1"/>
  <c r="W10" i="1"/>
  <c r="W27" i="1" l="1"/>
  <c r="R27" i="1"/>
  <c r="T26" i="1"/>
  <c r="S26" i="1"/>
  <c r="T20" i="1"/>
  <c r="S20" i="1"/>
  <c r="S10" i="1"/>
  <c r="T27" i="1" l="1"/>
  <c r="S27" i="1"/>
  <c r="U16" i="1" s="1"/>
  <c r="Y24" i="1"/>
  <c r="Y23" i="1"/>
  <c r="Y25" i="1"/>
  <c r="Y26" i="1"/>
  <c r="Y16" i="1"/>
  <c r="Y15" i="1"/>
  <c r="Y14" i="1"/>
  <c r="Y12" i="1"/>
  <c r="Y19" i="1"/>
  <c r="Y18" i="1"/>
  <c r="Y13" i="1"/>
  <c r="Y8" i="1"/>
  <c r="Y17" i="1"/>
  <c r="Y10" i="1"/>
  <c r="Y27" i="1"/>
  <c r="Y20" i="1"/>
  <c r="N10" i="1"/>
  <c r="P26" i="1"/>
  <c r="O26" i="1"/>
  <c r="N26" i="1"/>
  <c r="O20" i="1"/>
  <c r="P20" i="1"/>
  <c r="N20" i="1"/>
  <c r="U10" i="1" l="1"/>
  <c r="U25" i="1"/>
  <c r="U24" i="1"/>
  <c r="U15" i="1"/>
  <c r="U17" i="1"/>
  <c r="U13" i="1"/>
  <c r="U14" i="1"/>
  <c r="U20" i="1"/>
  <c r="U19" i="1"/>
  <c r="U8" i="1"/>
  <c r="U23" i="1"/>
  <c r="U26" i="1"/>
  <c r="N27" i="1"/>
  <c r="U18" i="1"/>
  <c r="U12" i="1"/>
  <c r="U27" i="1"/>
  <c r="O10" i="1"/>
  <c r="O27" i="1" s="1"/>
  <c r="P10" i="1"/>
  <c r="P27" i="1" s="1"/>
</calcChain>
</file>

<file path=xl/sharedStrings.xml><?xml version="1.0" encoding="utf-8"?>
<sst xmlns="http://schemas.openxmlformats.org/spreadsheetml/2006/main" count="82" uniqueCount="32">
  <si>
    <t>Schiffstypen der deutschen Handelsflotte</t>
  </si>
  <si>
    <t>Ship types of the German merchant fleet</t>
  </si>
  <si>
    <r>
      <t>SCHIFFSTYP</t>
    </r>
    <r>
      <rPr>
        <sz val="8"/>
        <color rgb="FFC7E4F2"/>
        <rFont val="Calibri"/>
        <family val="2"/>
      </rPr>
      <t xml:space="preserve"> SHIP TYPE</t>
    </r>
  </si>
  <si>
    <r>
      <t xml:space="preserve">1.000 BRZ </t>
    </r>
    <r>
      <rPr>
        <sz val="8"/>
        <color rgb="FFC7E4F2"/>
        <rFont val="Calibri"/>
        <family val="2"/>
      </rPr>
      <t>1,000 GT</t>
    </r>
  </si>
  <si>
    <r>
      <t xml:space="preserve">1.000 TDW </t>
    </r>
    <r>
      <rPr>
        <sz val="8"/>
        <color rgb="FFC7E4F2"/>
        <rFont val="Calibri"/>
        <family val="2"/>
      </rPr>
      <t>1,000 DWT</t>
    </r>
  </si>
  <si>
    <r>
      <t xml:space="preserve">BRZ-Anteil </t>
    </r>
    <r>
      <rPr>
        <sz val="8"/>
        <color rgb="FFC7E4F2"/>
        <rFont val="Calibri"/>
        <family val="2"/>
      </rPr>
      <t>GT share</t>
    </r>
  </si>
  <si>
    <r>
      <rPr>
        <sz val="8"/>
        <rFont val="Calibri"/>
        <family val="2"/>
      </rPr>
      <t>PASSAGIERSCHIFFE</t>
    </r>
    <r>
      <rPr>
        <sz val="8"/>
        <color rgb="FF008ABF"/>
        <rFont val="Calibri"/>
        <family val="2"/>
      </rPr>
      <t xml:space="preserve"> PASSENGER</t>
    </r>
  </si>
  <si>
    <r>
      <rPr>
        <sz val="8"/>
        <rFont val="Calibri"/>
        <family val="2"/>
      </rPr>
      <t>Kreuzfahrtschiffe</t>
    </r>
    <r>
      <rPr>
        <sz val="8"/>
        <color rgb="FF008ABF"/>
        <rFont val="Calibri"/>
        <family val="2"/>
      </rPr>
      <t xml:space="preserve"> Passenger Cruise</t>
    </r>
  </si>
  <si>
    <r>
      <rPr>
        <sz val="8"/>
        <rFont val="Calibri"/>
        <family val="2"/>
      </rPr>
      <t>Sportangelfahrzeuge u.a.</t>
    </r>
    <r>
      <rPr>
        <sz val="8"/>
        <color rgb="FF008ABF"/>
        <rFont val="Calibri"/>
        <family val="2"/>
      </rPr>
      <t xml:space="preserve"> Others</t>
    </r>
  </si>
  <si>
    <r>
      <t xml:space="preserve">Insgesamt </t>
    </r>
    <r>
      <rPr>
        <b/>
        <sz val="8"/>
        <color rgb="FFC7E4F2"/>
        <rFont val="Calibri"/>
        <family val="2"/>
      </rPr>
      <t>Total</t>
    </r>
  </si>
  <si>
    <r>
      <rPr>
        <sz val="8"/>
        <rFont val="Calibri"/>
        <family val="2"/>
      </rPr>
      <t>TROCKENFRACHTER</t>
    </r>
    <r>
      <rPr>
        <sz val="8"/>
        <color rgb="FF008ABF"/>
        <rFont val="Calibri"/>
        <family val="2"/>
      </rPr>
      <t xml:space="preserve"> DRY CARGO</t>
    </r>
  </si>
  <si>
    <r>
      <rPr>
        <sz val="8"/>
        <rFont val="Calibri"/>
        <family val="2"/>
      </rPr>
      <t>Eisenbahnfähren</t>
    </r>
    <r>
      <rPr>
        <sz val="8"/>
        <color rgb="FF008ABF"/>
        <rFont val="Calibri"/>
        <family val="2"/>
      </rPr>
      <t xml:space="preserve"> Rail Vehicles Carrier</t>
    </r>
  </si>
  <si>
    <r>
      <rPr>
        <sz val="8"/>
        <rFont val="Calibri"/>
        <family val="2"/>
      </rPr>
      <t>Andere Fähren</t>
    </r>
    <r>
      <rPr>
        <sz val="8"/>
        <color rgb="FF008ABF"/>
        <rFont val="Calibri"/>
        <family val="2"/>
      </rPr>
      <t xml:space="preserve"> Passenger/Ro/Ro Cargo</t>
    </r>
  </si>
  <si>
    <r>
      <rPr>
        <sz val="8"/>
        <rFont val="Calibri"/>
        <family val="2"/>
      </rPr>
      <t>Ro/Ro-Schiffe</t>
    </r>
    <r>
      <rPr>
        <sz val="8"/>
        <color rgb="FF008ABF"/>
        <rFont val="Calibri"/>
        <family val="2"/>
      </rPr>
      <t xml:space="preserve"> Ro/Ro</t>
    </r>
  </si>
  <si>
    <r>
      <rPr>
        <sz val="8"/>
        <rFont val="Calibri"/>
        <family val="2"/>
      </rPr>
      <t>Stückgutfrachter</t>
    </r>
    <r>
      <rPr>
        <sz val="8"/>
        <color rgb="FF008ABF"/>
        <rFont val="Calibri"/>
        <family val="2"/>
      </rPr>
      <t xml:space="preserve"> General Cargo</t>
    </r>
  </si>
  <si>
    <r>
      <rPr>
        <sz val="8"/>
        <rFont val="Calibri"/>
        <family val="2"/>
      </rPr>
      <t xml:space="preserve">Kühlschiffe </t>
    </r>
    <r>
      <rPr>
        <sz val="8"/>
        <color rgb="FF008ABF"/>
        <rFont val="Calibri"/>
        <family val="2"/>
      </rPr>
      <t>Refrigerated Cargo</t>
    </r>
  </si>
  <si>
    <r>
      <rPr>
        <sz val="8"/>
        <rFont val="Calibri"/>
        <family val="2"/>
      </rPr>
      <t>Containerschiffe</t>
    </r>
    <r>
      <rPr>
        <sz val="8"/>
        <color rgb="FF008ABF"/>
        <rFont val="Calibri"/>
        <family val="2"/>
      </rPr>
      <t xml:space="preserve"> Container</t>
    </r>
  </si>
  <si>
    <r>
      <rPr>
        <sz val="8"/>
        <rFont val="Calibri"/>
        <family val="2"/>
      </rPr>
      <t>Bohrinselversorgungsschiffe</t>
    </r>
    <r>
      <rPr>
        <sz val="8"/>
        <color rgb="FF008ABF"/>
        <rFont val="Calibri"/>
        <family val="2"/>
      </rPr>
      <t xml:space="preserve"> Offshore Supply Vessels</t>
    </r>
  </si>
  <si>
    <r>
      <rPr>
        <sz val="8"/>
        <rFont val="Calibri"/>
        <family val="2"/>
      </rPr>
      <t>Massengutfrachter</t>
    </r>
    <r>
      <rPr>
        <sz val="8"/>
        <color rgb="FF008ABF"/>
        <rFont val="Calibri"/>
        <family val="2"/>
      </rPr>
      <t xml:space="preserve"> Bulk Dry</t>
    </r>
  </si>
  <si>
    <r>
      <t xml:space="preserve">TANKER </t>
    </r>
    <r>
      <rPr>
        <sz val="8"/>
        <color rgb="FF008ABF"/>
        <rFont val="Calibri"/>
        <family val="2"/>
      </rPr>
      <t>TANKER</t>
    </r>
  </si>
  <si>
    <r>
      <rPr>
        <sz val="8"/>
        <rFont val="Calibri"/>
        <family val="2"/>
      </rPr>
      <t>Mineralöltanker</t>
    </r>
    <r>
      <rPr>
        <sz val="8"/>
        <color rgb="FF008ABF"/>
        <rFont val="Calibri"/>
        <family val="2"/>
      </rPr>
      <t xml:space="preserve"> Crude Oil</t>
    </r>
  </si>
  <si>
    <r>
      <rPr>
        <sz val="8"/>
        <rFont val="Calibri"/>
        <family val="2"/>
      </rPr>
      <t>Bunkerboote</t>
    </r>
    <r>
      <rPr>
        <sz val="8"/>
        <color rgb="FF008ABF"/>
        <rFont val="Calibri"/>
        <family val="2"/>
      </rPr>
      <t xml:space="preserve"> Bunker barge</t>
    </r>
  </si>
  <si>
    <r>
      <rPr>
        <sz val="8"/>
        <rFont val="Calibri"/>
        <family val="2"/>
      </rPr>
      <t>Gastanker</t>
    </r>
    <r>
      <rPr>
        <sz val="8"/>
        <color rgb="FF008ABF"/>
        <rFont val="Calibri"/>
        <family val="2"/>
      </rPr>
      <t xml:space="preserve"> Gas</t>
    </r>
  </si>
  <si>
    <r>
      <rPr>
        <sz val="8"/>
        <rFont val="Calibri"/>
        <family val="2"/>
      </rPr>
      <t>Chemikalien- und übrige Tanker</t>
    </r>
    <r>
      <rPr>
        <sz val="8"/>
        <color rgb="FF008ABF"/>
        <rFont val="Calibri"/>
        <family val="2"/>
      </rPr>
      <t xml:space="preserve"> Chemicals and others</t>
    </r>
  </si>
  <si>
    <r>
      <t xml:space="preserve">Deutsche Handelsschiffe insgesamt </t>
    </r>
    <r>
      <rPr>
        <b/>
        <sz val="8"/>
        <color rgb="FFC7E4F2"/>
        <rFont val="Calibri"/>
        <family val="2"/>
      </rPr>
      <t>Total of the German merchant fleet</t>
    </r>
  </si>
  <si>
    <t>Alle Handelsschiffe in deutschem Eigentum, unabhängig von der Flaggenführung.</t>
  </si>
  <si>
    <t>Merchant vessels in German ownership, irrespective of their flags.</t>
  </si>
  <si>
    <r>
      <t xml:space="preserve">SCHIFFE </t>
    </r>
    <r>
      <rPr>
        <sz val="8"/>
        <color rgb="FFC7E4F2"/>
        <rFont val="Calibri"/>
        <family val="2"/>
      </rPr>
      <t>VESSELS</t>
    </r>
  </si>
  <si>
    <t>&lt;0,1%</t>
  </si>
  <si>
    <r>
      <rPr>
        <sz val="8"/>
        <rFont val="Calibri"/>
        <family val="2"/>
      </rPr>
      <t>Fahrgastschiffe</t>
    </r>
    <r>
      <rPr>
        <sz val="8"/>
        <color rgb="FF008ABF"/>
        <rFont val="Calibri"/>
        <family val="2"/>
      </rPr>
      <t xml:space="preserve"> Passenger</t>
    </r>
  </si>
  <si>
    <t>Quelle: Bundesamt für Seeschifffahrt und Hydrographie / Verband Deutscher Reeder, jew. zum 31.12.; Schiffe über 100 BRZ; gerundet</t>
  </si>
  <si>
    <t>Source: Federal Maritime and Hydrographic Agency / German Shipowners' Association, 31.12. resp.; vessels over 100 GT; 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</si>
</sst>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6"/>
      <color rgb="FF008ABF"/>
      <name val="Calibri"/>
      <family val="2"/>
    </font>
    <font>
      <b/>
      <sz val="10"/>
      <color theme="4"/>
      <name val="Calibri"/>
      <family val="2"/>
    </font>
    <font>
      <sz val="8"/>
      <color theme="0"/>
      <name val="Calibri"/>
      <family val="2"/>
    </font>
    <font>
      <b/>
      <sz val="8"/>
      <color theme="0"/>
      <name val="Calibri"/>
      <family val="2"/>
    </font>
    <font>
      <sz val="8"/>
      <color rgb="FFC7E4F2"/>
      <name val="Calibri"/>
      <family val="2"/>
    </font>
    <font>
      <sz val="8"/>
      <color rgb="FF008ABF"/>
      <name val="Calibri"/>
      <family val="2"/>
    </font>
    <font>
      <sz val="8"/>
      <name val="Calibri"/>
      <family val="2"/>
    </font>
    <font>
      <b/>
      <sz val="8"/>
      <color rgb="FFC7E4F2"/>
      <name val="Calibri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ABF"/>
        <bgColor indexed="64"/>
      </patternFill>
    </fill>
    <fill>
      <patternFill patternType="solid">
        <fgColor rgb="FFE2F3F9"/>
        <bgColor indexed="64"/>
      </patternFill>
    </fill>
    <fill>
      <patternFill patternType="solid">
        <fgColor rgb="FFC7E4F2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8ABF"/>
      </bottom>
      <diagonal/>
    </border>
    <border>
      <left/>
      <right style="thin">
        <color theme="0"/>
      </right>
      <top/>
      <bottom style="medium">
        <color rgb="FF008ABF"/>
      </bottom>
      <diagonal/>
    </border>
    <border>
      <left style="thin">
        <color theme="0"/>
      </left>
      <right/>
      <top/>
      <bottom style="medium">
        <color rgb="FF008ABF"/>
      </bottom>
      <diagonal/>
    </border>
    <border>
      <left style="thin">
        <color theme="0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top"/>
    </xf>
    <xf numFmtId="0" fontId="8" fillId="6" borderId="0" xfId="0" applyFont="1" applyFill="1" applyBorder="1" applyAlignment="1">
      <alignment vertical="center"/>
    </xf>
    <xf numFmtId="3" fontId="8" fillId="6" borderId="0" xfId="0" applyNumberFormat="1" applyFont="1" applyFill="1" applyBorder="1" applyAlignment="1">
      <alignment vertical="center"/>
    </xf>
    <xf numFmtId="3" fontId="8" fillId="6" borderId="2" xfId="0" applyNumberFormat="1" applyFont="1" applyFill="1" applyBorder="1" applyAlignment="1">
      <alignment vertical="center"/>
    </xf>
    <xf numFmtId="164" fontId="8" fillId="6" borderId="1" xfId="1" applyNumberFormat="1" applyFont="1" applyFill="1" applyBorder="1" applyAlignment="1">
      <alignment vertical="center"/>
    </xf>
    <xf numFmtId="0" fontId="13" fillId="2" borderId="0" xfId="0" applyFont="1" applyFill="1"/>
    <xf numFmtId="0" fontId="14" fillId="2" borderId="0" xfId="0" applyFont="1" applyFill="1"/>
    <xf numFmtId="49" fontId="8" fillId="3" borderId="0" xfId="0" applyNumberFormat="1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vertical="center"/>
    </xf>
    <xf numFmtId="3" fontId="8" fillId="3" borderId="2" xfId="0" applyNumberFormat="1" applyFont="1" applyFill="1" applyBorder="1" applyAlignment="1">
      <alignment vertical="center"/>
    </xf>
    <xf numFmtId="9" fontId="8" fillId="3" borderId="1" xfId="1" applyFont="1" applyFill="1" applyBorder="1" applyAlignment="1">
      <alignment vertical="center"/>
    </xf>
    <xf numFmtId="9" fontId="8" fillId="3" borderId="1" xfId="1" applyNumberFormat="1" applyFont="1" applyFill="1" applyBorder="1" applyAlignment="1">
      <alignment vertical="center"/>
    </xf>
    <xf numFmtId="0" fontId="11" fillId="2" borderId="0" xfId="0" applyFont="1" applyFill="1"/>
    <xf numFmtId="3" fontId="3" fillId="2" borderId="0" xfId="0" applyNumberFormat="1" applyFont="1" applyFill="1"/>
    <xf numFmtId="0" fontId="10" fillId="2" borderId="0" xfId="0" applyFont="1" applyFill="1"/>
    <xf numFmtId="0" fontId="11" fillId="0" borderId="0" xfId="2" applyFont="1" applyFill="1"/>
    <xf numFmtId="0" fontId="10" fillId="0" borderId="0" xfId="0" applyFont="1" applyFill="1"/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49" fontId="7" fillId="3" borderId="0" xfId="0" applyNumberFormat="1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horizontal="right" vertical="center" wrapText="1"/>
    </xf>
    <xf numFmtId="0" fontId="10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3" fontId="10" fillId="5" borderId="0" xfId="0" applyNumberFormat="1" applyFont="1" applyFill="1" applyBorder="1" applyAlignment="1">
      <alignment vertical="center"/>
    </xf>
    <xf numFmtId="3" fontId="10" fillId="5" borderId="2" xfId="0" applyNumberFormat="1" applyFont="1" applyFill="1" applyBorder="1" applyAlignment="1">
      <alignment vertical="center"/>
    </xf>
    <xf numFmtId="164" fontId="10" fillId="5" borderId="1" xfId="1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0" fillId="4" borderId="2" xfId="0" applyNumberFormat="1" applyFont="1" applyFill="1" applyBorder="1" applyAlignment="1">
      <alignment vertical="center"/>
    </xf>
    <xf numFmtId="164" fontId="10" fillId="4" borderId="1" xfId="1" applyNumberFormat="1" applyFont="1" applyFill="1" applyBorder="1" applyAlignment="1">
      <alignment vertical="center"/>
    </xf>
    <xf numFmtId="164" fontId="10" fillId="5" borderId="1" xfId="1" applyNumberFormat="1" applyFont="1" applyFill="1" applyBorder="1" applyAlignment="1">
      <alignment horizontal="right" vertical="center"/>
    </xf>
    <xf numFmtId="3" fontId="8" fillId="6" borderId="6" xfId="0" applyNumberFormat="1" applyFont="1" applyFill="1" applyBorder="1" applyAlignment="1">
      <alignment vertical="center"/>
    </xf>
    <xf numFmtId="3" fontId="8" fillId="6" borderId="7" xfId="0" applyNumberFormat="1" applyFont="1" applyFill="1" applyBorder="1" applyAlignment="1">
      <alignment vertical="center"/>
    </xf>
    <xf numFmtId="9" fontId="8" fillId="3" borderId="0" xfId="1" applyNumberFormat="1" applyFont="1" applyFill="1" applyBorder="1" applyAlignment="1">
      <alignment vertical="center"/>
    </xf>
    <xf numFmtId="164" fontId="8" fillId="6" borderId="0" xfId="1" applyNumberFormat="1" applyFont="1" applyFill="1" applyBorder="1" applyAlignment="1">
      <alignment vertical="center"/>
    </xf>
    <xf numFmtId="164" fontId="10" fillId="4" borderId="1" xfId="1" applyNumberFormat="1" applyFont="1" applyFill="1" applyBorder="1" applyAlignment="1">
      <alignment horizontal="right"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164" fontId="8" fillId="3" borderId="0" xfId="1" applyNumberFormat="1" applyFont="1" applyFill="1" applyBorder="1" applyAlignment="1">
      <alignment vertical="center"/>
    </xf>
  </cellXfs>
  <cellStyles count="3">
    <cellStyle name="Prozent" xfId="1" builtinId="5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4"/>
  <sheetViews>
    <sheetView tabSelected="1" zoomScale="157" zoomScaleNormal="157" workbookViewId="0">
      <pane xSplit="1" topLeftCell="AF1" activePane="topRight" state="frozen"/>
      <selection pane="topRight" activeCell="AO20" sqref="AO20"/>
    </sheetView>
  </sheetViews>
  <sheetFormatPr baseColWidth="10" defaultColWidth="11.5" defaultRowHeight="15" customHeight="1" outlineLevelRow="2" x14ac:dyDescent="0.15"/>
  <cols>
    <col min="1" max="1" width="73" style="4" customWidth="1"/>
    <col min="2" max="2" width="7.5" style="4" customWidth="1"/>
    <col min="3" max="3" width="8.6640625" style="4" bestFit="1" customWidth="1"/>
    <col min="4" max="4" width="9" style="4" customWidth="1"/>
    <col min="5" max="5" width="8.83203125" style="4" bestFit="1" customWidth="1"/>
    <col min="6" max="6" width="7.33203125" style="4" bestFit="1" customWidth="1"/>
    <col min="7" max="7" width="8.6640625" style="4" customWidth="1"/>
    <col min="8" max="8" width="9" style="4" bestFit="1" customWidth="1"/>
    <col min="9" max="9" width="8.83203125" style="4" bestFit="1" customWidth="1"/>
    <col min="10" max="10" width="7.33203125" style="4" bestFit="1" customWidth="1"/>
    <col min="11" max="11" width="8.6640625" style="4" customWidth="1"/>
    <col min="12" max="12" width="9" style="4" bestFit="1" customWidth="1"/>
    <col min="13" max="13" width="8.83203125" style="4" bestFit="1" customWidth="1"/>
    <col min="14" max="14" width="7.33203125" style="4" bestFit="1" customWidth="1"/>
    <col min="15" max="15" width="8.6640625" style="4" customWidth="1"/>
    <col min="16" max="16" width="9" style="4" bestFit="1" customWidth="1"/>
    <col min="17" max="17" width="8.83203125" style="4" bestFit="1" customWidth="1"/>
    <col min="18" max="18" width="7.33203125" style="4" customWidth="1"/>
    <col min="19" max="19" width="8.6640625" style="4" customWidth="1"/>
    <col min="20" max="20" width="9" style="4" customWidth="1"/>
    <col min="21" max="21" width="8.83203125" style="4" customWidth="1"/>
    <col min="22" max="22" width="7.5" style="4" customWidth="1"/>
    <col min="23" max="23" width="8.6640625" style="4" customWidth="1"/>
    <col min="24" max="24" width="9" style="4" customWidth="1"/>
    <col min="25" max="25" width="8.83203125" style="4" customWidth="1"/>
    <col min="26" max="26" width="7.5" style="4" customWidth="1"/>
    <col min="27" max="27" width="8.5" style="4" customWidth="1"/>
    <col min="28" max="28" width="8.83203125" style="4" customWidth="1"/>
    <col min="29" max="30" width="8.33203125" style="4" customWidth="1"/>
    <col min="31" max="31" width="7" style="4" customWidth="1"/>
    <col min="32" max="32" width="8.1640625" style="4" customWidth="1"/>
    <col min="33" max="33" width="7.33203125" style="4" customWidth="1"/>
    <col min="34" max="34" width="8.33203125" style="4" customWidth="1"/>
    <col min="35" max="35" width="7" style="4" customWidth="1"/>
    <col min="36" max="36" width="8.1640625" style="4" customWidth="1"/>
    <col min="37" max="37" width="7.33203125" style="4" customWidth="1"/>
    <col min="38" max="16384" width="11.5" style="4"/>
  </cols>
  <sheetData>
    <row r="1" spans="1:41" ht="21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N1" s="3"/>
    </row>
    <row r="2" spans="1:41" ht="21" customHeight="1" x14ac:dyDescent="0.2">
      <c r="A2" s="5" t="s">
        <v>1</v>
      </c>
      <c r="B2" s="2"/>
      <c r="C2" s="2"/>
      <c r="D2" s="2"/>
      <c r="E2" s="2"/>
      <c r="F2" s="2"/>
      <c r="G2" s="2"/>
      <c r="H2" s="2"/>
      <c r="I2" s="2"/>
      <c r="J2" s="3"/>
      <c r="N2" s="3"/>
    </row>
    <row r="3" spans="1:41" ht="14" x14ac:dyDescent="0.2">
      <c r="A3" s="6"/>
      <c r="B3" s="2"/>
      <c r="C3" s="2"/>
      <c r="D3" s="2"/>
      <c r="E3" s="2"/>
      <c r="F3" s="2"/>
      <c r="G3" s="2"/>
      <c r="H3" s="2"/>
      <c r="I3" s="2"/>
      <c r="J3" s="3"/>
      <c r="N3" s="3"/>
    </row>
    <row r="4" spans="1:41" ht="15" customHeight="1" x14ac:dyDescent="0.15">
      <c r="A4" s="24"/>
      <c r="B4" s="50">
        <v>2012</v>
      </c>
      <c r="C4" s="51"/>
      <c r="D4" s="51"/>
      <c r="E4" s="52"/>
      <c r="F4" s="50">
        <v>2013</v>
      </c>
      <c r="G4" s="51"/>
      <c r="H4" s="51"/>
      <c r="I4" s="52"/>
      <c r="J4" s="50">
        <v>2014</v>
      </c>
      <c r="K4" s="51"/>
      <c r="L4" s="51"/>
      <c r="M4" s="52"/>
      <c r="N4" s="50">
        <v>2015</v>
      </c>
      <c r="O4" s="51"/>
      <c r="P4" s="51"/>
      <c r="Q4" s="52"/>
      <c r="R4" s="50">
        <v>2016</v>
      </c>
      <c r="S4" s="51"/>
      <c r="T4" s="51"/>
      <c r="U4" s="52"/>
      <c r="V4" s="50">
        <v>2017</v>
      </c>
      <c r="W4" s="51"/>
      <c r="X4" s="51"/>
      <c r="Y4" s="52"/>
      <c r="Z4" s="47">
        <v>2018</v>
      </c>
      <c r="AA4" s="48"/>
      <c r="AB4" s="48"/>
      <c r="AC4" s="49"/>
      <c r="AD4" s="47">
        <v>2019</v>
      </c>
      <c r="AE4" s="48"/>
      <c r="AF4" s="48"/>
      <c r="AG4" s="49"/>
      <c r="AH4" s="47">
        <v>2020</v>
      </c>
      <c r="AI4" s="48"/>
      <c r="AJ4" s="48"/>
      <c r="AK4" s="49"/>
      <c r="AL4" s="47">
        <v>2021</v>
      </c>
      <c r="AM4" s="48"/>
      <c r="AN4" s="48"/>
      <c r="AO4" s="49"/>
    </row>
    <row r="5" spans="1:41" s="7" customFormat="1" ht="28.5" customHeight="1" x14ac:dyDescent="0.2">
      <c r="A5" s="25" t="s">
        <v>2</v>
      </c>
      <c r="B5" s="26" t="s">
        <v>27</v>
      </c>
      <c r="C5" s="26" t="s">
        <v>3</v>
      </c>
      <c r="D5" s="26" t="s">
        <v>4</v>
      </c>
      <c r="E5" s="27" t="s">
        <v>5</v>
      </c>
      <c r="F5" s="26" t="s">
        <v>27</v>
      </c>
      <c r="G5" s="26" t="s">
        <v>3</v>
      </c>
      <c r="H5" s="26" t="s">
        <v>4</v>
      </c>
      <c r="I5" s="27" t="s">
        <v>5</v>
      </c>
      <c r="J5" s="26" t="s">
        <v>27</v>
      </c>
      <c r="K5" s="26" t="s">
        <v>3</v>
      </c>
      <c r="L5" s="26" t="s">
        <v>4</v>
      </c>
      <c r="M5" s="27" t="s">
        <v>5</v>
      </c>
      <c r="N5" s="26" t="s">
        <v>27</v>
      </c>
      <c r="O5" s="26" t="s">
        <v>3</v>
      </c>
      <c r="P5" s="26" t="s">
        <v>4</v>
      </c>
      <c r="Q5" s="27" t="s">
        <v>5</v>
      </c>
      <c r="R5" s="26" t="s">
        <v>27</v>
      </c>
      <c r="S5" s="26" t="s">
        <v>3</v>
      </c>
      <c r="T5" s="26" t="s">
        <v>4</v>
      </c>
      <c r="U5" s="27" t="s">
        <v>5</v>
      </c>
      <c r="V5" s="26" t="s">
        <v>27</v>
      </c>
      <c r="W5" s="26" t="s">
        <v>3</v>
      </c>
      <c r="X5" s="26" t="s">
        <v>4</v>
      </c>
      <c r="Y5" s="27" t="s">
        <v>5</v>
      </c>
      <c r="Z5" s="26" t="s">
        <v>27</v>
      </c>
      <c r="AA5" s="26" t="s">
        <v>3</v>
      </c>
      <c r="AB5" s="26" t="s">
        <v>4</v>
      </c>
      <c r="AC5" s="27" t="s">
        <v>5</v>
      </c>
      <c r="AD5" s="26" t="s">
        <v>27</v>
      </c>
      <c r="AE5" s="26" t="s">
        <v>3</v>
      </c>
      <c r="AF5" s="26" t="s">
        <v>4</v>
      </c>
      <c r="AG5" s="27" t="s">
        <v>5</v>
      </c>
      <c r="AH5" s="26" t="s">
        <v>27</v>
      </c>
      <c r="AI5" s="26" t="s">
        <v>3</v>
      </c>
      <c r="AJ5" s="26" t="s">
        <v>4</v>
      </c>
      <c r="AK5" s="27" t="s">
        <v>5</v>
      </c>
      <c r="AL5" s="26" t="s">
        <v>27</v>
      </c>
      <c r="AM5" s="26" t="s">
        <v>3</v>
      </c>
      <c r="AN5" s="26" t="s">
        <v>4</v>
      </c>
      <c r="AO5" s="27" t="s">
        <v>5</v>
      </c>
    </row>
    <row r="6" spans="1:41" ht="15" customHeight="1" thickBot="1" x14ac:dyDescent="0.2">
      <c r="A6" s="28" t="s">
        <v>6</v>
      </c>
      <c r="B6" s="30"/>
      <c r="C6" s="31"/>
      <c r="D6" s="31"/>
      <c r="E6" s="32"/>
      <c r="F6" s="30"/>
      <c r="G6" s="31"/>
      <c r="H6" s="31"/>
      <c r="I6" s="32"/>
      <c r="J6" s="30"/>
      <c r="K6" s="31"/>
      <c r="L6" s="31"/>
      <c r="M6" s="32"/>
      <c r="N6" s="30"/>
      <c r="O6" s="31"/>
      <c r="P6" s="31"/>
      <c r="Q6" s="32"/>
      <c r="R6" s="30"/>
      <c r="S6" s="31"/>
      <c r="T6" s="31"/>
      <c r="U6" s="32"/>
      <c r="V6" s="30"/>
      <c r="W6" s="31"/>
      <c r="X6" s="31"/>
      <c r="Y6" s="32"/>
      <c r="Z6" s="30"/>
      <c r="AA6" s="31"/>
      <c r="AB6" s="31"/>
      <c r="AC6" s="32"/>
      <c r="AD6" s="30"/>
      <c r="AE6" s="31"/>
      <c r="AF6" s="31"/>
      <c r="AG6" s="32"/>
      <c r="AH6" s="30"/>
      <c r="AI6" s="31"/>
      <c r="AJ6" s="31"/>
      <c r="AK6" s="32"/>
      <c r="AL6" s="30"/>
      <c r="AM6" s="31"/>
      <c r="AN6" s="31"/>
      <c r="AO6" s="32"/>
    </row>
    <row r="7" spans="1:41" ht="15" customHeight="1" outlineLevel="2" x14ac:dyDescent="0.15">
      <c r="A7" s="33" t="s">
        <v>29</v>
      </c>
      <c r="B7" s="35">
        <v>76</v>
      </c>
      <c r="C7" s="34">
        <v>26</v>
      </c>
      <c r="D7" s="34">
        <v>4</v>
      </c>
      <c r="E7" s="36">
        <v>2.9191179772757893E-4</v>
      </c>
      <c r="F7" s="35">
        <v>79</v>
      </c>
      <c r="G7" s="34">
        <v>27</v>
      </c>
      <c r="H7" s="34">
        <v>4</v>
      </c>
      <c r="I7" s="36">
        <v>0</v>
      </c>
      <c r="J7" s="35">
        <v>79</v>
      </c>
      <c r="K7" s="34">
        <v>27</v>
      </c>
      <c r="L7" s="34">
        <v>4</v>
      </c>
      <c r="M7" s="36">
        <v>0</v>
      </c>
      <c r="N7" s="35">
        <v>79</v>
      </c>
      <c r="O7" s="34">
        <v>26</v>
      </c>
      <c r="P7" s="34">
        <v>4</v>
      </c>
      <c r="Q7" s="41" t="s">
        <v>28</v>
      </c>
      <c r="R7" s="35">
        <v>76</v>
      </c>
      <c r="S7" s="34">
        <v>26</v>
      </c>
      <c r="T7" s="34">
        <v>6</v>
      </c>
      <c r="U7" s="41" t="s">
        <v>28</v>
      </c>
      <c r="V7" s="35">
        <v>77</v>
      </c>
      <c r="W7" s="34">
        <v>26</v>
      </c>
      <c r="X7" s="34">
        <v>5.7</v>
      </c>
      <c r="Y7" s="41" t="s">
        <v>28</v>
      </c>
      <c r="Z7" s="35">
        <v>76</v>
      </c>
      <c r="AA7" s="34">
        <v>26</v>
      </c>
      <c r="AB7" s="34">
        <v>5</v>
      </c>
      <c r="AC7" s="41" t="s">
        <v>28</v>
      </c>
      <c r="AD7" s="35">
        <v>77</v>
      </c>
      <c r="AE7" s="34">
        <v>29127</v>
      </c>
      <c r="AF7" s="34">
        <v>5724</v>
      </c>
      <c r="AG7" s="41">
        <v>1E-3</v>
      </c>
      <c r="AH7" s="35">
        <v>78</v>
      </c>
      <c r="AI7" s="34">
        <v>35</v>
      </c>
      <c r="AJ7" s="34">
        <v>6</v>
      </c>
      <c r="AK7" s="41">
        <v>1E-3</v>
      </c>
      <c r="AL7" s="35">
        <v>81</v>
      </c>
      <c r="AM7" s="34">
        <v>45</v>
      </c>
      <c r="AN7" s="34">
        <v>8</v>
      </c>
      <c r="AO7" s="41">
        <v>1E-3</v>
      </c>
    </row>
    <row r="8" spans="1:41" ht="15" customHeight="1" outlineLevel="2" x14ac:dyDescent="0.15">
      <c r="A8" s="37" t="s">
        <v>7</v>
      </c>
      <c r="B8" s="39">
        <v>22</v>
      </c>
      <c r="C8" s="38">
        <v>894</v>
      </c>
      <c r="D8" s="38">
        <v>81</v>
      </c>
      <c r="E8" s="40">
        <v>1.0037274891094445E-2</v>
      </c>
      <c r="F8" s="39">
        <v>23</v>
      </c>
      <c r="G8" s="38">
        <v>965</v>
      </c>
      <c r="H8" s="38">
        <v>89</v>
      </c>
      <c r="I8" s="40">
        <v>1.0999999999999999E-2</v>
      </c>
      <c r="J8" s="39">
        <v>24</v>
      </c>
      <c r="K8" s="38">
        <v>1077</v>
      </c>
      <c r="L8" s="38">
        <v>99</v>
      </c>
      <c r="M8" s="40">
        <v>1.2999999999999999E-2</v>
      </c>
      <c r="N8" s="39">
        <v>24</v>
      </c>
      <c r="O8" s="38">
        <v>1154</v>
      </c>
      <c r="P8" s="38">
        <v>104</v>
      </c>
      <c r="Q8" s="40">
        <v>1.4999999999999999E-2</v>
      </c>
      <c r="R8" s="39">
        <v>26</v>
      </c>
      <c r="S8" s="38">
        <v>1379</v>
      </c>
      <c r="T8" s="38">
        <v>121</v>
      </c>
      <c r="U8" s="40">
        <f>S8/S27</f>
        <v>1.8946211444665798E-2</v>
      </c>
      <c r="V8" s="39">
        <v>26</v>
      </c>
      <c r="W8" s="38">
        <v>1566</v>
      </c>
      <c r="X8" s="38">
        <v>126</v>
      </c>
      <c r="Y8" s="40">
        <f>W8/W27</f>
        <v>2.3885787498856045E-2</v>
      </c>
      <c r="Z8" s="39">
        <v>25</v>
      </c>
      <c r="AA8" s="38">
        <v>1593</v>
      </c>
      <c r="AB8" s="38">
        <v>126</v>
      </c>
      <c r="AC8" s="40">
        <f>AA8/AA27</f>
        <v>2.7710130809908154E-2</v>
      </c>
      <c r="AD8" s="39">
        <v>29</v>
      </c>
      <c r="AE8" s="38">
        <v>1919656</v>
      </c>
      <c r="AF8" s="38">
        <v>162669</v>
      </c>
      <c r="AG8" s="46">
        <v>3.5999999999999997E-2</v>
      </c>
      <c r="AH8" s="39">
        <v>29</v>
      </c>
      <c r="AI8" s="38">
        <v>1920</v>
      </c>
      <c r="AJ8" s="38">
        <v>163</v>
      </c>
      <c r="AK8" s="46">
        <v>3.9E-2</v>
      </c>
      <c r="AL8" s="38">
        <v>30</v>
      </c>
      <c r="AM8" s="38">
        <v>1934</v>
      </c>
      <c r="AN8" s="38">
        <v>164</v>
      </c>
      <c r="AO8" s="53">
        <v>4.2000000000000003E-2</v>
      </c>
    </row>
    <row r="9" spans="1:41" ht="15" customHeight="1" outlineLevel="2" x14ac:dyDescent="0.15">
      <c r="A9" s="33" t="s">
        <v>8</v>
      </c>
      <c r="B9" s="35">
        <v>10</v>
      </c>
      <c r="C9" s="34">
        <v>1</v>
      </c>
      <c r="D9" s="34">
        <v>1</v>
      </c>
      <c r="E9" s="36">
        <v>1.1227376835676112E-5</v>
      </c>
      <c r="F9" s="35">
        <v>10</v>
      </c>
      <c r="G9" s="34">
        <v>1</v>
      </c>
      <c r="H9" s="34">
        <v>1</v>
      </c>
      <c r="I9" s="36">
        <v>0</v>
      </c>
      <c r="J9" s="35">
        <v>10</v>
      </c>
      <c r="K9" s="34">
        <v>1</v>
      </c>
      <c r="L9" s="34">
        <v>1</v>
      </c>
      <c r="M9" s="36">
        <v>0</v>
      </c>
      <c r="N9" s="35">
        <v>9</v>
      </c>
      <c r="O9" s="34">
        <v>1.2</v>
      </c>
      <c r="P9" s="34">
        <v>0.6</v>
      </c>
      <c r="Q9" s="41" t="s">
        <v>28</v>
      </c>
      <c r="R9" s="35">
        <v>8</v>
      </c>
      <c r="S9" s="34">
        <v>1</v>
      </c>
      <c r="T9" s="34">
        <v>1</v>
      </c>
      <c r="U9" s="41" t="s">
        <v>28</v>
      </c>
      <c r="V9" s="35">
        <v>8</v>
      </c>
      <c r="W9" s="34">
        <v>1</v>
      </c>
      <c r="X9" s="34">
        <v>1</v>
      </c>
      <c r="Y9" s="41" t="s">
        <v>28</v>
      </c>
      <c r="Z9" s="35">
        <v>8</v>
      </c>
      <c r="AA9" s="34">
        <v>1</v>
      </c>
      <c r="AB9" s="34">
        <v>1</v>
      </c>
      <c r="AC9" s="41" t="s">
        <v>28</v>
      </c>
      <c r="AD9" s="35">
        <v>8</v>
      </c>
      <c r="AE9" s="34">
        <v>1035</v>
      </c>
      <c r="AF9" s="34">
        <v>600</v>
      </c>
      <c r="AG9" s="36">
        <v>0</v>
      </c>
      <c r="AH9" s="35">
        <v>8</v>
      </c>
      <c r="AI9" s="34">
        <v>1</v>
      </c>
      <c r="AJ9" s="34">
        <v>1</v>
      </c>
      <c r="AK9" s="36">
        <v>0</v>
      </c>
      <c r="AL9" s="35">
        <v>7</v>
      </c>
      <c r="AM9" s="34">
        <v>1</v>
      </c>
      <c r="AN9" s="34">
        <v>0.4</v>
      </c>
      <c r="AO9" s="36">
        <v>0</v>
      </c>
    </row>
    <row r="10" spans="1:41" s="12" customFormat="1" ht="15" customHeight="1" outlineLevel="1" x14ac:dyDescent="0.15">
      <c r="A10" s="8" t="s">
        <v>9</v>
      </c>
      <c r="B10" s="10">
        <v>108</v>
      </c>
      <c r="C10" s="9">
        <v>921</v>
      </c>
      <c r="D10" s="9">
        <v>86</v>
      </c>
      <c r="E10" s="11">
        <v>1.0340414065657699E-2</v>
      </c>
      <c r="F10" s="10">
        <v>112</v>
      </c>
      <c r="G10" s="9">
        <v>993</v>
      </c>
      <c r="H10" s="9">
        <v>94</v>
      </c>
      <c r="I10" s="11">
        <v>1.0999999999999999E-2</v>
      </c>
      <c r="J10" s="10">
        <v>113</v>
      </c>
      <c r="K10" s="9">
        <v>1105</v>
      </c>
      <c r="L10" s="9">
        <v>104</v>
      </c>
      <c r="M10" s="11">
        <v>1.2999999999999999E-2</v>
      </c>
      <c r="N10" s="9">
        <f>SUM(N7:N9)</f>
        <v>112</v>
      </c>
      <c r="O10" s="9">
        <f>SUM(O7:O9)</f>
        <v>1181.2</v>
      </c>
      <c r="P10" s="9">
        <f>SUM(P7:P9)</f>
        <v>108.6</v>
      </c>
      <c r="Q10" s="11">
        <v>1.4999999999999999E-2</v>
      </c>
      <c r="R10" s="9">
        <v>110</v>
      </c>
      <c r="S10" s="9">
        <f>SUM(S7:S9)</f>
        <v>1406</v>
      </c>
      <c r="T10" s="9">
        <v>128</v>
      </c>
      <c r="U10" s="11">
        <f>S10/S27</f>
        <v>1.9317166998694787E-2</v>
      </c>
      <c r="V10" s="9">
        <f>SUM(V7:V9)</f>
        <v>111</v>
      </c>
      <c r="W10" s="9">
        <f>SUM(W7:W9)</f>
        <v>1593</v>
      </c>
      <c r="X10" s="9">
        <f>SUM(X7:X9)</f>
        <v>132.69999999999999</v>
      </c>
      <c r="Y10" s="11">
        <f>W10/W27</f>
        <v>2.4297611421250115E-2</v>
      </c>
      <c r="Z10" s="9">
        <f>SUM(Z7:Z9)</f>
        <v>109</v>
      </c>
      <c r="AA10" s="9">
        <f>SUM(AA7:AA9)</f>
        <v>1620</v>
      </c>
      <c r="AB10" s="9">
        <f>SUM(AB7:AB9)</f>
        <v>132</v>
      </c>
      <c r="AC10" s="11">
        <v>2.7E-2</v>
      </c>
      <c r="AD10" s="9">
        <f>SUM(AD7:AD9)</f>
        <v>114</v>
      </c>
      <c r="AE10" s="9">
        <f>SUM(AE7:AE9)</f>
        <v>1949818</v>
      </c>
      <c r="AF10" s="9">
        <f>SUM(AF7:AF9)</f>
        <v>168993</v>
      </c>
      <c r="AG10" s="11">
        <v>3.6999999999999998E-2</v>
      </c>
      <c r="AH10" s="9">
        <f>SUM(AH7:AH9)</f>
        <v>115</v>
      </c>
      <c r="AI10" s="9">
        <f>SUM(AI7:AI9)</f>
        <v>1956</v>
      </c>
      <c r="AJ10" s="9">
        <f>SUM(AJ7:AJ9)</f>
        <v>170</v>
      </c>
      <c r="AK10" s="11">
        <v>0.04</v>
      </c>
      <c r="AL10" s="9">
        <f>SUM(AL7:AL9)</f>
        <v>118</v>
      </c>
      <c r="AM10" s="9">
        <f>SUM(AM7:AM9)</f>
        <v>1980</v>
      </c>
      <c r="AN10" s="9">
        <f>SUM(AN7:AN9)</f>
        <v>172.4</v>
      </c>
      <c r="AO10" s="11">
        <v>4.2999999999999997E-2</v>
      </c>
    </row>
    <row r="11" spans="1:41" ht="15" customHeight="1" outlineLevel="1" thickBot="1" x14ac:dyDescent="0.2">
      <c r="A11" s="28" t="s">
        <v>10</v>
      </c>
      <c r="B11" s="30"/>
      <c r="C11" s="31"/>
      <c r="D11" s="31"/>
      <c r="E11" s="32"/>
      <c r="F11" s="30"/>
      <c r="G11" s="31"/>
      <c r="H11" s="31"/>
      <c r="I11" s="32"/>
      <c r="J11" s="30"/>
      <c r="K11" s="31"/>
      <c r="L11" s="31"/>
      <c r="M11" s="32"/>
      <c r="N11" s="30"/>
      <c r="O11" s="31"/>
      <c r="P11" s="31"/>
      <c r="Q11" s="32"/>
      <c r="R11" s="30"/>
      <c r="S11" s="31"/>
      <c r="T11" s="31"/>
      <c r="U11" s="32"/>
      <c r="V11" s="30"/>
      <c r="W11" s="31"/>
      <c r="X11" s="31"/>
      <c r="Y11" s="32"/>
      <c r="Z11" s="30"/>
      <c r="AA11" s="31"/>
      <c r="AB11" s="31"/>
      <c r="AC11" s="32"/>
      <c r="AD11" s="30"/>
      <c r="AE11" s="31"/>
      <c r="AF11" s="31"/>
      <c r="AG11" s="32"/>
      <c r="AH11" s="30"/>
      <c r="AI11" s="31"/>
      <c r="AJ11" s="31"/>
      <c r="AK11" s="32"/>
      <c r="AL11" s="30"/>
      <c r="AM11" s="31"/>
      <c r="AN11" s="31"/>
      <c r="AO11" s="54"/>
    </row>
    <row r="12" spans="1:41" ht="15" customHeight="1" outlineLevel="2" x14ac:dyDescent="0.15">
      <c r="A12" s="33" t="s">
        <v>12</v>
      </c>
      <c r="B12" s="35">
        <v>30</v>
      </c>
      <c r="C12" s="34">
        <v>347</v>
      </c>
      <c r="D12" s="34">
        <v>89</v>
      </c>
      <c r="E12" s="36">
        <v>3.8958997619796109E-3</v>
      </c>
      <c r="F12" s="35">
        <v>27</v>
      </c>
      <c r="G12" s="34">
        <v>288</v>
      </c>
      <c r="H12" s="34">
        <v>65</v>
      </c>
      <c r="I12" s="36">
        <v>3.0000000000000001E-3</v>
      </c>
      <c r="J12" s="35">
        <v>26</v>
      </c>
      <c r="K12" s="34">
        <v>255</v>
      </c>
      <c r="L12" s="34">
        <v>54</v>
      </c>
      <c r="M12" s="36">
        <v>3.0000000000000001E-3</v>
      </c>
      <c r="N12" s="35">
        <v>28</v>
      </c>
      <c r="O12" s="34">
        <v>257</v>
      </c>
      <c r="P12" s="34">
        <v>55</v>
      </c>
      <c r="Q12" s="36">
        <v>3.0000000000000001E-3</v>
      </c>
      <c r="R12" s="35">
        <v>28</v>
      </c>
      <c r="S12" s="34">
        <v>279</v>
      </c>
      <c r="T12" s="34">
        <v>55</v>
      </c>
      <c r="U12" s="36">
        <f>S12/S27</f>
        <v>3.8332073916328914E-3</v>
      </c>
      <c r="V12" s="35">
        <v>28</v>
      </c>
      <c r="W12" s="34">
        <v>294</v>
      </c>
      <c r="X12" s="34">
        <v>56</v>
      </c>
      <c r="Y12" s="36">
        <f>W12/W27</f>
        <v>4.4843049327354259E-3</v>
      </c>
      <c r="Z12" s="35">
        <v>27</v>
      </c>
      <c r="AA12" s="34">
        <v>294</v>
      </c>
      <c r="AB12" s="34">
        <v>56</v>
      </c>
      <c r="AC12" s="36">
        <f>AA12/AA27</f>
        <v>5.1141107709435016E-3</v>
      </c>
      <c r="AD12" s="35">
        <v>26</v>
      </c>
      <c r="AE12" s="34">
        <v>300631</v>
      </c>
      <c r="AF12" s="34">
        <v>55857</v>
      </c>
      <c r="AG12" s="36">
        <v>6.0000000000000001E-3</v>
      </c>
      <c r="AH12" s="35">
        <v>26</v>
      </c>
      <c r="AI12" s="34">
        <v>301</v>
      </c>
      <c r="AJ12" s="34">
        <v>56</v>
      </c>
      <c r="AK12" s="36">
        <v>6.0000000000000001E-3</v>
      </c>
      <c r="AL12" s="35">
        <v>26</v>
      </c>
      <c r="AM12" s="34">
        <v>301</v>
      </c>
      <c r="AN12" s="34">
        <v>56</v>
      </c>
      <c r="AO12" s="36">
        <v>7.0000000000000001E-3</v>
      </c>
    </row>
    <row r="13" spans="1:41" ht="15" customHeight="1" outlineLevel="2" x14ac:dyDescent="0.15">
      <c r="A13" s="37" t="s">
        <v>17</v>
      </c>
      <c r="B13" s="39">
        <v>23</v>
      </c>
      <c r="C13" s="38">
        <v>55</v>
      </c>
      <c r="D13" s="38">
        <v>68</v>
      </c>
      <c r="E13" s="40">
        <v>6.1750572596218616E-4</v>
      </c>
      <c r="F13" s="39">
        <v>23</v>
      </c>
      <c r="G13" s="38">
        <v>55</v>
      </c>
      <c r="H13" s="38">
        <v>68</v>
      </c>
      <c r="I13" s="40">
        <v>1E-3</v>
      </c>
      <c r="J13" s="39">
        <v>23</v>
      </c>
      <c r="K13" s="38">
        <v>55</v>
      </c>
      <c r="L13" s="38">
        <v>68</v>
      </c>
      <c r="M13" s="40">
        <v>1E-3</v>
      </c>
      <c r="N13" s="39">
        <v>21</v>
      </c>
      <c r="O13" s="38">
        <v>53</v>
      </c>
      <c r="P13" s="38">
        <v>65</v>
      </c>
      <c r="Q13" s="40">
        <v>1E-3</v>
      </c>
      <c r="R13" s="39">
        <v>16</v>
      </c>
      <c r="S13" s="38">
        <v>41</v>
      </c>
      <c r="T13" s="38">
        <v>48</v>
      </c>
      <c r="U13" s="40">
        <f>S13/S27</f>
        <v>5.6330287834031737E-4</v>
      </c>
      <c r="V13" s="39">
        <v>15</v>
      </c>
      <c r="W13" s="38">
        <v>35</v>
      </c>
      <c r="X13" s="38">
        <v>43</v>
      </c>
      <c r="Y13" s="40">
        <f>W13/W27</f>
        <v>5.3384582532564596E-4</v>
      </c>
      <c r="Z13" s="39">
        <v>13</v>
      </c>
      <c r="AA13" s="38">
        <v>26</v>
      </c>
      <c r="AB13" s="38">
        <v>33</v>
      </c>
      <c r="AC13" s="46" t="s">
        <v>28</v>
      </c>
      <c r="AD13" s="39">
        <v>8</v>
      </c>
      <c r="AE13" s="38">
        <v>16913</v>
      </c>
      <c r="AF13" s="38">
        <v>19762</v>
      </c>
      <c r="AG13" s="46">
        <v>0</v>
      </c>
      <c r="AH13" s="39">
        <v>8</v>
      </c>
      <c r="AI13" s="38">
        <v>17</v>
      </c>
      <c r="AJ13" s="38">
        <v>20</v>
      </c>
      <c r="AK13" s="46">
        <v>0</v>
      </c>
      <c r="AL13" s="39">
        <v>9</v>
      </c>
      <c r="AM13" s="38">
        <v>17</v>
      </c>
      <c r="AN13" s="38">
        <v>20</v>
      </c>
      <c r="AO13" s="46">
        <v>0</v>
      </c>
    </row>
    <row r="14" spans="1:41" ht="15" customHeight="1" outlineLevel="2" x14ac:dyDescent="0.15">
      <c r="A14" s="33" t="s">
        <v>16</v>
      </c>
      <c r="B14" s="35">
        <v>1669</v>
      </c>
      <c r="C14" s="34">
        <v>52112</v>
      </c>
      <c r="D14" s="34">
        <v>61734</v>
      </c>
      <c r="E14" s="36">
        <v>0.58508106166075358</v>
      </c>
      <c r="F14" s="35">
        <v>1543</v>
      </c>
      <c r="G14" s="34">
        <v>50650</v>
      </c>
      <c r="H14" s="34">
        <v>59537</v>
      </c>
      <c r="I14" s="36">
        <v>0.58599999999999997</v>
      </c>
      <c r="J14" s="35">
        <v>1429</v>
      </c>
      <c r="K14" s="34">
        <v>48669</v>
      </c>
      <c r="L14" s="34">
        <v>56948</v>
      </c>
      <c r="M14" s="36">
        <v>0.59399999999999997</v>
      </c>
      <c r="N14" s="35">
        <v>1324</v>
      </c>
      <c r="O14" s="34">
        <v>46533</v>
      </c>
      <c r="P14" s="34">
        <v>54221</v>
      </c>
      <c r="Q14" s="36">
        <v>0.59599999999999997</v>
      </c>
      <c r="R14" s="35">
        <v>1181</v>
      </c>
      <c r="S14" s="34">
        <v>42052</v>
      </c>
      <c r="T14" s="34">
        <v>48792</v>
      </c>
      <c r="U14" s="36">
        <f>S14/S27</f>
        <v>0.57775640585285426</v>
      </c>
      <c r="V14" s="35">
        <v>999</v>
      </c>
      <c r="W14" s="34">
        <v>36702</v>
      </c>
      <c r="X14" s="34">
        <v>42285</v>
      </c>
      <c r="Y14" s="36">
        <f>W14/W27</f>
        <v>0.55980598517433877</v>
      </c>
      <c r="Z14" s="35">
        <v>903</v>
      </c>
      <c r="AA14" s="34">
        <v>31904</v>
      </c>
      <c r="AB14" s="34">
        <v>36965</v>
      </c>
      <c r="AC14" s="36">
        <f>AA14/AA27</f>
        <v>0.55496799332034508</v>
      </c>
      <c r="AD14" s="35">
        <v>811</v>
      </c>
      <c r="AE14" s="34">
        <v>29323164</v>
      </c>
      <c r="AF14" s="34">
        <v>33879527</v>
      </c>
      <c r="AG14" s="36">
        <v>0.55500000000000005</v>
      </c>
      <c r="AH14" s="35">
        <v>735</v>
      </c>
      <c r="AI14" s="34">
        <v>26410</v>
      </c>
      <c r="AJ14" s="34">
        <v>30413</v>
      </c>
      <c r="AK14" s="36">
        <v>0.54300000000000004</v>
      </c>
      <c r="AL14" s="35">
        <v>664</v>
      </c>
      <c r="AM14" s="34">
        <v>24179</v>
      </c>
      <c r="AN14" s="34">
        <v>27749</v>
      </c>
      <c r="AO14" s="36">
        <v>0.52400000000000002</v>
      </c>
    </row>
    <row r="15" spans="1:41" ht="15" customHeight="1" outlineLevel="2" x14ac:dyDescent="0.15">
      <c r="A15" s="37" t="s">
        <v>11</v>
      </c>
      <c r="B15" s="39">
        <v>5</v>
      </c>
      <c r="C15" s="38">
        <v>106</v>
      </c>
      <c r="D15" s="38">
        <v>23</v>
      </c>
      <c r="E15" s="40">
        <v>1.1901019445816679E-3</v>
      </c>
      <c r="F15" s="39">
        <v>4</v>
      </c>
      <c r="G15" s="38">
        <v>90</v>
      </c>
      <c r="H15" s="38">
        <v>18</v>
      </c>
      <c r="I15" s="40">
        <v>1E-3</v>
      </c>
      <c r="J15" s="39">
        <v>4</v>
      </c>
      <c r="K15" s="38">
        <v>90</v>
      </c>
      <c r="L15" s="38">
        <v>18</v>
      </c>
      <c r="M15" s="40">
        <v>1E-3</v>
      </c>
      <c r="N15" s="39">
        <v>4</v>
      </c>
      <c r="O15" s="38">
        <v>90</v>
      </c>
      <c r="P15" s="38">
        <v>18</v>
      </c>
      <c r="Q15" s="40">
        <v>1E-3</v>
      </c>
      <c r="R15" s="39">
        <v>4</v>
      </c>
      <c r="S15" s="38">
        <v>90</v>
      </c>
      <c r="T15" s="38">
        <v>18</v>
      </c>
      <c r="U15" s="40">
        <f>S15/S27</f>
        <v>1.236518513429965E-3</v>
      </c>
      <c r="V15" s="39">
        <v>4</v>
      </c>
      <c r="W15" s="38">
        <v>90</v>
      </c>
      <c r="X15" s="38">
        <v>18</v>
      </c>
      <c r="Y15" s="40">
        <f>W15/W27</f>
        <v>1.3727464079802325E-3</v>
      </c>
      <c r="Z15" s="39">
        <v>4</v>
      </c>
      <c r="AA15" s="38">
        <v>90</v>
      </c>
      <c r="AB15" s="38">
        <v>18</v>
      </c>
      <c r="AC15" s="40">
        <f>AA15/AA27</f>
        <v>1.565544113554133E-3</v>
      </c>
      <c r="AD15" s="39">
        <v>4</v>
      </c>
      <c r="AE15" s="38">
        <v>89515</v>
      </c>
      <c r="AF15" s="38">
        <v>18102</v>
      </c>
      <c r="AG15" s="46">
        <v>2E-3</v>
      </c>
      <c r="AH15" s="39">
        <v>3</v>
      </c>
      <c r="AI15" s="38">
        <v>68</v>
      </c>
      <c r="AJ15" s="38">
        <v>13</v>
      </c>
      <c r="AK15" s="46">
        <v>1E-3</v>
      </c>
      <c r="AL15" s="39">
        <v>3</v>
      </c>
      <c r="AM15" s="38">
        <v>68</v>
      </c>
      <c r="AN15" s="38">
        <v>13</v>
      </c>
      <c r="AO15" s="46">
        <v>1E-3</v>
      </c>
    </row>
    <row r="16" spans="1:41" ht="15" customHeight="1" outlineLevel="2" x14ac:dyDescent="0.15">
      <c r="A16" s="33" t="s">
        <v>15</v>
      </c>
      <c r="B16" s="35">
        <v>44</v>
      </c>
      <c r="C16" s="34">
        <v>430</v>
      </c>
      <c r="D16" s="34">
        <v>455</v>
      </c>
      <c r="E16" s="36">
        <v>4.8277720393407287E-3</v>
      </c>
      <c r="F16" s="35">
        <v>42</v>
      </c>
      <c r="G16" s="34">
        <v>416</v>
      </c>
      <c r="H16" s="34">
        <v>437</v>
      </c>
      <c r="I16" s="36">
        <v>5.0000000000000001E-3</v>
      </c>
      <c r="J16" s="35">
        <v>40</v>
      </c>
      <c r="K16" s="34">
        <v>396</v>
      </c>
      <c r="L16" s="34">
        <v>413</v>
      </c>
      <c r="M16" s="36">
        <v>5.0000000000000001E-3</v>
      </c>
      <c r="N16" s="35">
        <v>37</v>
      </c>
      <c r="O16" s="34">
        <v>365</v>
      </c>
      <c r="P16" s="34">
        <v>383</v>
      </c>
      <c r="Q16" s="36">
        <v>5.0000000000000001E-3</v>
      </c>
      <c r="R16" s="35">
        <v>37</v>
      </c>
      <c r="S16" s="34">
        <v>365</v>
      </c>
      <c r="T16" s="34">
        <v>383</v>
      </c>
      <c r="U16" s="36">
        <f>S16/S27</f>
        <v>5.014769526688191E-3</v>
      </c>
      <c r="V16" s="35">
        <v>24</v>
      </c>
      <c r="W16" s="34">
        <v>237</v>
      </c>
      <c r="X16" s="34">
        <v>249</v>
      </c>
      <c r="Y16" s="36">
        <f>W16/W27</f>
        <v>3.6148988743479452E-3</v>
      </c>
      <c r="Z16" s="35">
        <v>12</v>
      </c>
      <c r="AA16" s="34">
        <v>129</v>
      </c>
      <c r="AB16" s="34">
        <v>131</v>
      </c>
      <c r="AC16" s="36">
        <f>AA16/AA27</f>
        <v>2.2439465627609239E-3</v>
      </c>
      <c r="AD16" s="35">
        <v>6</v>
      </c>
      <c r="AE16" s="34">
        <v>70189</v>
      </c>
      <c r="AF16" s="34">
        <v>70247</v>
      </c>
      <c r="AG16" s="36">
        <v>1E-3</v>
      </c>
      <c r="AH16" s="35">
        <v>0</v>
      </c>
      <c r="AI16" s="34">
        <v>0</v>
      </c>
      <c r="AJ16" s="34">
        <v>0</v>
      </c>
      <c r="AK16" s="36">
        <v>0</v>
      </c>
      <c r="AL16" s="35">
        <v>0</v>
      </c>
      <c r="AM16" s="34">
        <v>0</v>
      </c>
      <c r="AN16" s="34">
        <v>0</v>
      </c>
      <c r="AO16" s="36">
        <v>0</v>
      </c>
    </row>
    <row r="17" spans="1:41" ht="15" customHeight="1" outlineLevel="2" x14ac:dyDescent="0.15">
      <c r="A17" s="37" t="s">
        <v>18</v>
      </c>
      <c r="B17" s="39">
        <v>379</v>
      </c>
      <c r="C17" s="38">
        <v>14429</v>
      </c>
      <c r="D17" s="38">
        <v>25967</v>
      </c>
      <c r="E17" s="40">
        <v>0.16199982036197064</v>
      </c>
      <c r="F17" s="39">
        <v>369</v>
      </c>
      <c r="G17" s="38">
        <v>13883</v>
      </c>
      <c r="H17" s="38">
        <v>24869</v>
      </c>
      <c r="I17" s="40">
        <v>0.161</v>
      </c>
      <c r="J17" s="39">
        <v>352</v>
      </c>
      <c r="K17" s="38">
        <v>13490</v>
      </c>
      <c r="L17" s="38">
        <v>24138</v>
      </c>
      <c r="M17" s="40">
        <v>0.16500000000000001</v>
      </c>
      <c r="N17" s="39">
        <v>344</v>
      </c>
      <c r="O17" s="38">
        <v>13410</v>
      </c>
      <c r="P17" s="38">
        <v>24031</v>
      </c>
      <c r="Q17" s="40">
        <v>0.17199999999999999</v>
      </c>
      <c r="R17" s="39">
        <v>320</v>
      </c>
      <c r="S17" s="38">
        <v>12814</v>
      </c>
      <c r="T17" s="38">
        <v>22968</v>
      </c>
      <c r="U17" s="40">
        <f>S17/S27</f>
        <v>0.17605275812323967</v>
      </c>
      <c r="V17" s="39">
        <v>290</v>
      </c>
      <c r="W17" s="38">
        <v>12038</v>
      </c>
      <c r="X17" s="38">
        <v>22749</v>
      </c>
      <c r="Y17" s="40">
        <f>W17/W27</f>
        <v>0.18361245843628932</v>
      </c>
      <c r="Z17" s="39">
        <v>255</v>
      </c>
      <c r="AA17" s="38">
        <v>10931</v>
      </c>
      <c r="AB17" s="38">
        <v>19751</v>
      </c>
      <c r="AC17" s="40">
        <f>AA17/AA27</f>
        <v>0.19014403005844699</v>
      </c>
      <c r="AD17" s="39">
        <v>239</v>
      </c>
      <c r="AE17" s="38">
        <v>10244096</v>
      </c>
      <c r="AF17" s="38">
        <v>18468083</v>
      </c>
      <c r="AG17" s="46">
        <v>0.19400000000000001</v>
      </c>
      <c r="AH17" s="39">
        <v>234</v>
      </c>
      <c r="AI17" s="38">
        <v>10030</v>
      </c>
      <c r="AJ17" s="38">
        <v>18111</v>
      </c>
      <c r="AK17" s="46">
        <v>0.20599999999999999</v>
      </c>
      <c r="AL17" s="39">
        <v>230</v>
      </c>
      <c r="AM17" s="38">
        <v>9635</v>
      </c>
      <c r="AN17" s="38">
        <v>17287</v>
      </c>
      <c r="AO17" s="46">
        <v>0.20899999999999999</v>
      </c>
    </row>
    <row r="18" spans="1:41" ht="15" customHeight="1" outlineLevel="2" x14ac:dyDescent="0.15">
      <c r="A18" s="33" t="s">
        <v>13</v>
      </c>
      <c r="B18" s="35">
        <v>38</v>
      </c>
      <c r="C18" s="34">
        <v>788</v>
      </c>
      <c r="D18" s="34">
        <v>307</v>
      </c>
      <c r="E18" s="36">
        <v>8.8471729465127765E-3</v>
      </c>
      <c r="F18" s="35">
        <v>33</v>
      </c>
      <c r="G18" s="34">
        <v>749</v>
      </c>
      <c r="H18" s="34">
        <v>278</v>
      </c>
      <c r="I18" s="36">
        <v>8.9999999999999993E-3</v>
      </c>
      <c r="J18" s="35">
        <v>34</v>
      </c>
      <c r="K18" s="34">
        <v>765</v>
      </c>
      <c r="L18" s="34">
        <v>281</v>
      </c>
      <c r="M18" s="36">
        <v>8.9999999999999993E-3</v>
      </c>
      <c r="N18" s="35">
        <v>32</v>
      </c>
      <c r="O18" s="34">
        <v>750</v>
      </c>
      <c r="P18" s="34">
        <v>270</v>
      </c>
      <c r="Q18" s="36">
        <v>0.01</v>
      </c>
      <c r="R18" s="35">
        <v>28</v>
      </c>
      <c r="S18" s="34">
        <v>703</v>
      </c>
      <c r="T18" s="34">
        <v>245</v>
      </c>
      <c r="U18" s="36">
        <f>S18/S27</f>
        <v>9.6585834993473934E-3</v>
      </c>
      <c r="V18" s="35">
        <v>25</v>
      </c>
      <c r="W18" s="34">
        <v>621</v>
      </c>
      <c r="X18" s="34">
        <v>206</v>
      </c>
      <c r="Y18" s="36">
        <f>W18/W27</f>
        <v>9.4719502150636039E-3</v>
      </c>
      <c r="Z18" s="35">
        <v>24</v>
      </c>
      <c r="AA18" s="34">
        <v>530</v>
      </c>
      <c r="AB18" s="34">
        <v>182</v>
      </c>
      <c r="AC18" s="36">
        <f>AA18/AA27</f>
        <v>9.2193153353743382E-3</v>
      </c>
      <c r="AD18" s="35">
        <v>21</v>
      </c>
      <c r="AE18" s="34">
        <v>476636</v>
      </c>
      <c r="AF18" s="34">
        <v>157199</v>
      </c>
      <c r="AG18" s="36">
        <v>8.9999999999999993E-3</v>
      </c>
      <c r="AH18" s="35">
        <v>20</v>
      </c>
      <c r="AI18" s="34">
        <v>436</v>
      </c>
      <c r="AJ18" s="34">
        <v>145</v>
      </c>
      <c r="AK18" s="36">
        <v>8.9999999999999993E-3</v>
      </c>
      <c r="AL18" s="35">
        <v>19</v>
      </c>
      <c r="AM18" s="34">
        <v>430</v>
      </c>
      <c r="AN18" s="34">
        <v>141</v>
      </c>
      <c r="AO18" s="36">
        <v>8.9999999999999993E-3</v>
      </c>
    </row>
    <row r="19" spans="1:41" ht="15" customHeight="1" outlineLevel="2" x14ac:dyDescent="0.15">
      <c r="A19" s="37" t="s">
        <v>14</v>
      </c>
      <c r="B19" s="39">
        <v>952</v>
      </c>
      <c r="C19" s="38">
        <v>6704</v>
      </c>
      <c r="D19" s="38">
        <v>9022</v>
      </c>
      <c r="E19" s="40">
        <v>7.5268334306372656E-2</v>
      </c>
      <c r="F19" s="39">
        <v>922</v>
      </c>
      <c r="G19" s="38">
        <v>6685</v>
      </c>
      <c r="H19" s="38">
        <v>8926</v>
      </c>
      <c r="I19" s="40">
        <v>7.6999999999999999E-2</v>
      </c>
      <c r="J19" s="39">
        <v>869</v>
      </c>
      <c r="K19" s="38">
        <v>6376</v>
      </c>
      <c r="L19" s="38">
        <v>8561</v>
      </c>
      <c r="M19" s="40">
        <v>7.8E-2</v>
      </c>
      <c r="N19" s="39">
        <v>808</v>
      </c>
      <c r="O19" s="38">
        <v>5938</v>
      </c>
      <c r="P19" s="38">
        <v>8001</v>
      </c>
      <c r="Q19" s="40">
        <v>7.5999999999999998E-2</v>
      </c>
      <c r="R19" s="39">
        <v>788</v>
      </c>
      <c r="S19" s="38">
        <v>5767</v>
      </c>
      <c r="T19" s="38">
        <v>7750</v>
      </c>
      <c r="U19" s="40">
        <f>S19/S27</f>
        <v>7.9233358521673417E-2</v>
      </c>
      <c r="V19" s="39">
        <v>729</v>
      </c>
      <c r="W19" s="38">
        <v>5664</v>
      </c>
      <c r="X19" s="38">
        <v>7762</v>
      </c>
      <c r="Y19" s="40">
        <f>W19/W27</f>
        <v>8.6391507275555959E-2</v>
      </c>
      <c r="Z19" s="39">
        <v>715</v>
      </c>
      <c r="AA19" s="38">
        <v>5625</v>
      </c>
      <c r="AB19" s="38">
        <v>7704</v>
      </c>
      <c r="AC19" s="40">
        <f>AA19/AA27</f>
        <v>9.7846507097133315E-2</v>
      </c>
      <c r="AD19" s="39">
        <v>685</v>
      </c>
      <c r="AE19" s="38">
        <v>5342085</v>
      </c>
      <c r="AF19" s="38">
        <v>7344173</v>
      </c>
      <c r="AG19" s="46">
        <v>0.10100000000000001</v>
      </c>
      <c r="AH19" s="39">
        <v>645</v>
      </c>
      <c r="AI19" s="38">
        <v>5004</v>
      </c>
      <c r="AJ19" s="38">
        <v>6866</v>
      </c>
      <c r="AK19" s="46">
        <v>0.10299999999999999</v>
      </c>
      <c r="AL19" s="39">
        <v>638</v>
      </c>
      <c r="AM19" s="38">
        <v>5118</v>
      </c>
      <c r="AN19" s="38">
        <v>7083</v>
      </c>
      <c r="AO19" s="46">
        <v>0.111</v>
      </c>
    </row>
    <row r="20" spans="1:41" s="13" customFormat="1" ht="15" customHeight="1" outlineLevel="1" x14ac:dyDescent="0.15">
      <c r="A20" s="8" t="s">
        <v>9</v>
      </c>
      <c r="B20" s="10">
        <v>3142</v>
      </c>
      <c r="C20" s="9">
        <v>75016</v>
      </c>
      <c r="D20" s="9">
        <v>97709</v>
      </c>
      <c r="E20" s="11">
        <v>0.84223290070507928</v>
      </c>
      <c r="F20" s="10">
        <v>2965</v>
      </c>
      <c r="G20" s="9">
        <v>72861</v>
      </c>
      <c r="H20" s="9">
        <v>94242</v>
      </c>
      <c r="I20" s="11">
        <v>0.84399999999999997</v>
      </c>
      <c r="J20" s="10">
        <v>2777</v>
      </c>
      <c r="K20" s="9">
        <v>70096</v>
      </c>
      <c r="L20" s="9">
        <v>90481</v>
      </c>
      <c r="M20" s="11">
        <v>0.85599999999999998</v>
      </c>
      <c r="N20" s="10">
        <f>SUM(N12:N19)</f>
        <v>2598</v>
      </c>
      <c r="O20" s="9">
        <f t="shared" ref="O20:P20" si="0">SUM(O12:O19)</f>
        <v>67396</v>
      </c>
      <c r="P20" s="9">
        <f t="shared" si="0"/>
        <v>87044</v>
      </c>
      <c r="Q20" s="45">
        <v>0.86399999999999999</v>
      </c>
      <c r="R20" s="10">
        <v>2402</v>
      </c>
      <c r="S20" s="9">
        <f>SUM(S12:S19)</f>
        <v>62111</v>
      </c>
      <c r="T20" s="9">
        <f>SUM(T12:T19)</f>
        <v>80259</v>
      </c>
      <c r="U20" s="45">
        <f>S20/S27</f>
        <v>0.85334890430720611</v>
      </c>
      <c r="V20" s="9">
        <f>SUM(V12:V19)</f>
        <v>2114</v>
      </c>
      <c r="W20" s="9">
        <f>SUM(W12:W19)</f>
        <v>55681</v>
      </c>
      <c r="X20" s="9">
        <f>SUM(X12:X19)</f>
        <v>73368</v>
      </c>
      <c r="Y20" s="45">
        <f>W20/W27</f>
        <v>0.84928769714163688</v>
      </c>
      <c r="Z20" s="9">
        <f>SUM(Z12:Z19)</f>
        <v>1953</v>
      </c>
      <c r="AA20" s="9">
        <f>SUM(AA12:AA19)</f>
        <v>49529</v>
      </c>
      <c r="AB20" s="9">
        <f>SUM(AB12:AB19)</f>
        <v>64840</v>
      </c>
      <c r="AC20" s="45">
        <f>AA20/AA27</f>
        <v>0.86155371555802951</v>
      </c>
      <c r="AD20" s="9">
        <f>SUM(AD12:AD19)</f>
        <v>1800</v>
      </c>
      <c r="AE20" s="9">
        <f>SUM(AE12:AE19)</f>
        <v>45863229</v>
      </c>
      <c r="AF20" s="9">
        <f>SUM(AF12:AF19)</f>
        <v>60012950</v>
      </c>
      <c r="AG20" s="45">
        <v>0.86799999999999999</v>
      </c>
      <c r="AH20" s="9">
        <f>SUM(AH12:AH19)</f>
        <v>1671</v>
      </c>
      <c r="AI20" s="9">
        <f>SUM(AI12:AI19)</f>
        <v>42266</v>
      </c>
      <c r="AJ20" s="9">
        <f>SUM(AJ12:AJ19)</f>
        <v>55624</v>
      </c>
      <c r="AK20" s="45">
        <v>0.89200000000000002</v>
      </c>
      <c r="AL20" s="9">
        <f>SUM(AL12:AL19)</f>
        <v>1589</v>
      </c>
      <c r="AM20" s="9">
        <f>SUM(AM12:AM19)</f>
        <v>39748</v>
      </c>
      <c r="AN20" s="9">
        <f>SUM(AN12:AN19)</f>
        <v>52349</v>
      </c>
      <c r="AO20" s="45">
        <v>0.86199999999999999</v>
      </c>
    </row>
    <row r="21" spans="1:41" ht="15" customHeight="1" outlineLevel="1" thickBot="1" x14ac:dyDescent="0.2">
      <c r="A21" s="29" t="s">
        <v>19</v>
      </c>
      <c r="B21" s="30"/>
      <c r="C21" s="31"/>
      <c r="D21" s="31"/>
      <c r="E21" s="32"/>
      <c r="F21" s="30"/>
      <c r="G21" s="31"/>
      <c r="H21" s="31"/>
      <c r="I21" s="32"/>
      <c r="J21" s="30"/>
      <c r="K21" s="31"/>
      <c r="L21" s="31"/>
      <c r="M21" s="32"/>
      <c r="N21" s="30"/>
      <c r="O21" s="31"/>
      <c r="P21" s="31"/>
      <c r="Q21" s="32"/>
      <c r="R21" s="30"/>
      <c r="S21" s="31"/>
      <c r="T21" s="31"/>
      <c r="U21" s="32"/>
      <c r="V21" s="30"/>
      <c r="W21" s="31"/>
      <c r="X21" s="31"/>
      <c r="Y21" s="32"/>
      <c r="Z21" s="30"/>
      <c r="AA21" s="31"/>
      <c r="AB21" s="31"/>
      <c r="AC21" s="32"/>
      <c r="AD21" s="30"/>
      <c r="AE21" s="31"/>
      <c r="AF21" s="31"/>
      <c r="AG21" s="32"/>
      <c r="AH21" s="30"/>
      <c r="AI21" s="31"/>
      <c r="AJ21" s="31"/>
      <c r="AK21" s="32"/>
      <c r="AL21" s="30"/>
      <c r="AM21" s="31"/>
      <c r="AN21" s="31"/>
      <c r="AO21" s="54"/>
    </row>
    <row r="22" spans="1:41" ht="15" customHeight="1" outlineLevel="2" x14ac:dyDescent="0.15">
      <c r="A22" s="33" t="s">
        <v>21</v>
      </c>
      <c r="B22" s="35">
        <v>5</v>
      </c>
      <c r="C22" s="34">
        <v>1</v>
      </c>
      <c r="D22" s="34">
        <v>2</v>
      </c>
      <c r="E22" s="36">
        <v>1.1227376835676112E-5</v>
      </c>
      <c r="F22" s="35">
        <v>5</v>
      </c>
      <c r="G22" s="34">
        <v>1</v>
      </c>
      <c r="H22" s="34">
        <v>2</v>
      </c>
      <c r="I22" s="36">
        <v>0</v>
      </c>
      <c r="J22" s="35">
        <v>6</v>
      </c>
      <c r="K22" s="34">
        <v>2</v>
      </c>
      <c r="L22" s="34">
        <v>2</v>
      </c>
      <c r="M22" s="36">
        <v>0</v>
      </c>
      <c r="N22" s="35">
        <v>5</v>
      </c>
      <c r="O22" s="34">
        <v>1</v>
      </c>
      <c r="P22" s="34">
        <v>2</v>
      </c>
      <c r="Q22" s="41" t="s">
        <v>28</v>
      </c>
      <c r="R22" s="35">
        <v>4</v>
      </c>
      <c r="S22" s="34">
        <v>1</v>
      </c>
      <c r="T22" s="34">
        <v>2</v>
      </c>
      <c r="U22" s="41" t="s">
        <v>28</v>
      </c>
      <c r="V22" s="35">
        <v>5</v>
      </c>
      <c r="W22" s="34">
        <v>2</v>
      </c>
      <c r="X22" s="34">
        <v>3</v>
      </c>
      <c r="Y22" s="41" t="s">
        <v>28</v>
      </c>
      <c r="Z22" s="35">
        <v>5</v>
      </c>
      <c r="AA22" s="34">
        <v>2</v>
      </c>
      <c r="AB22" s="34">
        <v>3</v>
      </c>
      <c r="AC22" s="41" t="s">
        <v>28</v>
      </c>
      <c r="AD22" s="35">
        <v>5</v>
      </c>
      <c r="AE22" s="34">
        <v>2141</v>
      </c>
      <c r="AF22" s="34">
        <v>3069</v>
      </c>
      <c r="AG22" s="36">
        <v>0</v>
      </c>
      <c r="AH22" s="35">
        <v>5</v>
      </c>
      <c r="AI22" s="34">
        <v>2</v>
      </c>
      <c r="AJ22" s="34">
        <v>3</v>
      </c>
      <c r="AK22" s="36">
        <v>0</v>
      </c>
      <c r="AL22" s="35">
        <v>5</v>
      </c>
      <c r="AM22" s="34">
        <v>2</v>
      </c>
      <c r="AN22" s="34">
        <v>3</v>
      </c>
      <c r="AO22" s="36">
        <v>0</v>
      </c>
    </row>
    <row r="23" spans="1:41" ht="15" customHeight="1" outlineLevel="2" x14ac:dyDescent="0.15">
      <c r="A23" s="37" t="s">
        <v>23</v>
      </c>
      <c r="B23" s="39">
        <v>94</v>
      </c>
      <c r="C23" s="38">
        <v>1542</v>
      </c>
      <c r="D23" s="38">
        <v>2476</v>
      </c>
      <c r="E23" s="40">
        <v>1.7312615080612565E-2</v>
      </c>
      <c r="F23" s="39">
        <v>90</v>
      </c>
      <c r="G23" s="38">
        <v>1471</v>
      </c>
      <c r="H23" s="38">
        <v>2368</v>
      </c>
      <c r="I23" s="40">
        <v>1.7000000000000001E-2</v>
      </c>
      <c r="J23" s="39">
        <v>80</v>
      </c>
      <c r="K23" s="38">
        <v>1147</v>
      </c>
      <c r="L23" s="38">
        <v>1798</v>
      </c>
      <c r="M23" s="40">
        <v>1.4E-2</v>
      </c>
      <c r="N23" s="39">
        <v>57</v>
      </c>
      <c r="O23" s="38">
        <v>889</v>
      </c>
      <c r="P23" s="38">
        <v>1422</v>
      </c>
      <c r="Q23" s="40">
        <v>1.0999999999999999E-2</v>
      </c>
      <c r="R23" s="39">
        <v>60</v>
      </c>
      <c r="S23" s="38">
        <v>903</v>
      </c>
      <c r="T23" s="38">
        <v>1442</v>
      </c>
      <c r="U23" s="40">
        <f>S23/S27</f>
        <v>1.2406402418080649E-2</v>
      </c>
      <c r="V23" s="39">
        <v>62</v>
      </c>
      <c r="W23" s="38">
        <v>915</v>
      </c>
      <c r="X23" s="38">
        <v>1459</v>
      </c>
      <c r="Y23" s="40">
        <f>W23/W27</f>
        <v>1.3956255147799031E-2</v>
      </c>
      <c r="Z23" s="39">
        <v>67</v>
      </c>
      <c r="AA23" s="38">
        <v>875</v>
      </c>
      <c r="AB23" s="38">
        <v>1362</v>
      </c>
      <c r="AC23" s="40">
        <f>AA23/AA27</f>
        <v>1.5220567770665182E-2</v>
      </c>
      <c r="AD23" s="39">
        <v>60</v>
      </c>
      <c r="AE23" s="38">
        <v>667994</v>
      </c>
      <c r="AF23" s="38">
        <v>992503</v>
      </c>
      <c r="AG23" s="40">
        <v>1.2999999999999999E-2</v>
      </c>
      <c r="AH23" s="39">
        <v>60</v>
      </c>
      <c r="AI23" s="38">
        <v>691</v>
      </c>
      <c r="AJ23" s="38">
        <v>1028</v>
      </c>
      <c r="AK23" s="40">
        <v>1.4E-2</v>
      </c>
      <c r="AL23" s="39">
        <v>58</v>
      </c>
      <c r="AM23" s="38">
        <v>667</v>
      </c>
      <c r="AN23" s="38">
        <v>987</v>
      </c>
      <c r="AO23" s="40">
        <v>1.4E-2</v>
      </c>
    </row>
    <row r="24" spans="1:41" ht="15" customHeight="1" outlineLevel="2" x14ac:dyDescent="0.15">
      <c r="A24" s="33" t="s">
        <v>22</v>
      </c>
      <c r="B24" s="35">
        <v>55</v>
      </c>
      <c r="C24" s="34">
        <v>1146</v>
      </c>
      <c r="D24" s="34">
        <v>1329</v>
      </c>
      <c r="E24" s="36">
        <v>1.2866573853684825E-2</v>
      </c>
      <c r="F24" s="35">
        <v>53</v>
      </c>
      <c r="G24" s="34">
        <v>1138</v>
      </c>
      <c r="H24" s="34">
        <v>1315</v>
      </c>
      <c r="I24" s="36">
        <v>1.2999999999999999E-2</v>
      </c>
      <c r="J24" s="35">
        <v>48</v>
      </c>
      <c r="K24" s="34">
        <v>1112</v>
      </c>
      <c r="L24" s="34">
        <v>1281</v>
      </c>
      <c r="M24" s="36">
        <v>1.4E-2</v>
      </c>
      <c r="N24" s="35">
        <v>47</v>
      </c>
      <c r="O24" s="34">
        <v>1095</v>
      </c>
      <c r="P24" s="34">
        <v>1264</v>
      </c>
      <c r="Q24" s="36">
        <v>1.4E-2</v>
      </c>
      <c r="R24" s="35">
        <v>43</v>
      </c>
      <c r="S24" s="34">
        <v>1034</v>
      </c>
      <c r="T24" s="34">
        <v>1169</v>
      </c>
      <c r="U24" s="36">
        <f>S24/S27</f>
        <v>1.4206223809850932E-2</v>
      </c>
      <c r="V24" s="35">
        <v>41</v>
      </c>
      <c r="W24" s="34">
        <v>1027</v>
      </c>
      <c r="X24" s="34">
        <v>1161</v>
      </c>
      <c r="Y24" s="36">
        <f>W24/W27</f>
        <v>1.5664561788841097E-2</v>
      </c>
      <c r="Z24" s="35">
        <v>39</v>
      </c>
      <c r="AA24" s="34">
        <v>947</v>
      </c>
      <c r="AB24" s="34">
        <v>1013</v>
      </c>
      <c r="AC24" s="36">
        <f>AA24/AA27</f>
        <v>1.6473003061508489E-2</v>
      </c>
      <c r="AD24" s="35">
        <v>35</v>
      </c>
      <c r="AE24" s="34">
        <v>853805</v>
      </c>
      <c r="AF24" s="34">
        <v>851780</v>
      </c>
      <c r="AG24" s="36">
        <v>1.6E-2</v>
      </c>
      <c r="AH24" s="35">
        <v>35</v>
      </c>
      <c r="AI24" s="34">
        <v>854</v>
      </c>
      <c r="AJ24" s="34">
        <v>852</v>
      </c>
      <c r="AK24" s="36">
        <v>1.7999999999999999E-2</v>
      </c>
      <c r="AL24" s="35">
        <v>34</v>
      </c>
      <c r="AM24" s="34">
        <v>838</v>
      </c>
      <c r="AN24" s="34">
        <v>838</v>
      </c>
      <c r="AO24" s="36">
        <v>1.7999999999999999E-2</v>
      </c>
    </row>
    <row r="25" spans="1:41" ht="15" customHeight="1" outlineLevel="2" x14ac:dyDescent="0.15">
      <c r="A25" s="37" t="s">
        <v>20</v>
      </c>
      <c r="B25" s="39">
        <v>267</v>
      </c>
      <c r="C25" s="38">
        <v>10442</v>
      </c>
      <c r="D25" s="38">
        <v>18428</v>
      </c>
      <c r="E25" s="40">
        <v>0.11723626891812997</v>
      </c>
      <c r="F25" s="39">
        <v>252</v>
      </c>
      <c r="G25" s="38">
        <v>9894</v>
      </c>
      <c r="H25" s="38">
        <v>17464</v>
      </c>
      <c r="I25" s="40">
        <v>0.115</v>
      </c>
      <c r="J25" s="39">
        <v>220</v>
      </c>
      <c r="K25" s="38">
        <v>8448</v>
      </c>
      <c r="L25" s="38">
        <v>14672</v>
      </c>
      <c r="M25" s="40">
        <v>0.10299999999999999</v>
      </c>
      <c r="N25" s="39">
        <v>196</v>
      </c>
      <c r="O25" s="38">
        <v>7500</v>
      </c>
      <c r="P25" s="38">
        <v>12967</v>
      </c>
      <c r="Q25" s="40">
        <v>9.6000000000000002E-2</v>
      </c>
      <c r="R25" s="39">
        <v>204</v>
      </c>
      <c r="S25" s="38">
        <v>7330</v>
      </c>
      <c r="T25" s="38">
        <v>12617</v>
      </c>
      <c r="U25" s="40">
        <f>S25/S27</f>
        <v>0.10070756337157381</v>
      </c>
      <c r="V25" s="39">
        <v>179</v>
      </c>
      <c r="W25" s="38">
        <v>6344</v>
      </c>
      <c r="X25" s="38">
        <v>10852</v>
      </c>
      <c r="Y25" s="40">
        <f>W25/W27</f>
        <v>9.6763369024739934E-2</v>
      </c>
      <c r="Z25" s="39">
        <v>151</v>
      </c>
      <c r="AA25" s="38">
        <v>4515</v>
      </c>
      <c r="AB25" s="38">
        <v>7500</v>
      </c>
      <c r="AC25" s="40">
        <f>AA25/AA27</f>
        <v>7.8538129696632347E-2</v>
      </c>
      <c r="AD25" s="39">
        <v>126</v>
      </c>
      <c r="AE25" s="38">
        <v>3506585</v>
      </c>
      <c r="AF25" s="38">
        <v>5689887</v>
      </c>
      <c r="AG25" s="40">
        <v>6.6000000000000003E-2</v>
      </c>
      <c r="AH25" s="39">
        <v>115</v>
      </c>
      <c r="AI25" s="38">
        <v>2932</v>
      </c>
      <c r="AJ25" s="38">
        <v>4670</v>
      </c>
      <c r="AK25" s="40">
        <v>0.06</v>
      </c>
      <c r="AL25" s="39">
        <v>113</v>
      </c>
      <c r="AM25" s="38">
        <v>2903</v>
      </c>
      <c r="AN25" s="38">
        <v>4606</v>
      </c>
      <c r="AO25" s="40">
        <v>6.3E-2</v>
      </c>
    </row>
    <row r="26" spans="1:41" ht="15" customHeight="1" outlineLevel="1" x14ac:dyDescent="0.15">
      <c r="A26" s="8" t="s">
        <v>9</v>
      </c>
      <c r="B26" s="10">
        <v>421</v>
      </c>
      <c r="C26" s="9">
        <v>13131</v>
      </c>
      <c r="D26" s="9">
        <v>22235</v>
      </c>
      <c r="E26" s="11">
        <v>0.14742668522926303</v>
      </c>
      <c r="F26" s="10">
        <v>400</v>
      </c>
      <c r="G26" s="9">
        <v>12504</v>
      </c>
      <c r="H26" s="9">
        <v>21149</v>
      </c>
      <c r="I26" s="11">
        <v>0.14500000000000002</v>
      </c>
      <c r="J26" s="10">
        <v>354</v>
      </c>
      <c r="K26" s="9">
        <v>10709</v>
      </c>
      <c r="L26" s="9">
        <v>17753</v>
      </c>
      <c r="M26" s="11">
        <v>0.13100000000000001</v>
      </c>
      <c r="N26" s="42">
        <f>SUM(N22:N25)</f>
        <v>305</v>
      </c>
      <c r="O26" s="9">
        <f>SUM(O22:O25)</f>
        <v>9485</v>
      </c>
      <c r="P26" s="43">
        <f>SUM(P22:P25)</f>
        <v>15655</v>
      </c>
      <c r="Q26" s="11">
        <v>0.121</v>
      </c>
      <c r="R26" s="42">
        <v>311</v>
      </c>
      <c r="S26" s="9">
        <f>SUM(S22:S25)</f>
        <v>9268</v>
      </c>
      <c r="T26" s="43">
        <f>SUM(T22:T25)</f>
        <v>15230</v>
      </c>
      <c r="U26" s="11">
        <f>S26/S27</f>
        <v>0.12733392869409907</v>
      </c>
      <c r="V26" s="9">
        <f>SUM(V22:V25)</f>
        <v>287</v>
      </c>
      <c r="W26" s="9">
        <f>SUM(W22:W25)</f>
        <v>8288</v>
      </c>
      <c r="X26" s="43">
        <f>SUM(X22:X25)</f>
        <v>13475</v>
      </c>
      <c r="Y26" s="11">
        <f>W26/W27</f>
        <v>0.12641469143711295</v>
      </c>
      <c r="Z26" s="9">
        <f>SUM(Z22:Z25)</f>
        <v>262</v>
      </c>
      <c r="AA26" s="9">
        <f>SUM(AA22:AA25)</f>
        <v>6339</v>
      </c>
      <c r="AB26" s="43">
        <f>SUM(AB22:AB25)</f>
        <v>9878</v>
      </c>
      <c r="AC26" s="11">
        <f>AA26/AA27</f>
        <v>0.1102664903979961</v>
      </c>
      <c r="AD26" s="9">
        <f>SUM(AD22:AD25)</f>
        <v>226</v>
      </c>
      <c r="AE26" s="9">
        <f>SUM(AE22:AE25)</f>
        <v>5030525</v>
      </c>
      <c r="AF26" s="43">
        <f>SUM(AF22:AF25)</f>
        <v>7537239</v>
      </c>
      <c r="AG26" s="11">
        <v>9.5000000000000001E-2</v>
      </c>
      <c r="AH26" s="9">
        <f>SUM(AH22:AH25)</f>
        <v>215</v>
      </c>
      <c r="AI26" s="9">
        <f>SUM(AI22:AI25)</f>
        <v>4479</v>
      </c>
      <c r="AJ26" s="43">
        <f>SUM(AJ22:AJ25)</f>
        <v>6553</v>
      </c>
      <c r="AK26" s="11">
        <v>9.1999999999999998E-2</v>
      </c>
      <c r="AL26" s="9">
        <f>SUM(AL22:AL25)</f>
        <v>210</v>
      </c>
      <c r="AM26" s="9">
        <f>SUM(AM22:AM25)</f>
        <v>4410</v>
      </c>
      <c r="AN26" s="43">
        <f>SUM(AN22:AN25)</f>
        <v>6434</v>
      </c>
      <c r="AO26" s="11">
        <v>9.6000000000000002E-2</v>
      </c>
    </row>
    <row r="27" spans="1:41" ht="15" customHeight="1" x14ac:dyDescent="0.15">
      <c r="A27" s="14" t="s">
        <v>24</v>
      </c>
      <c r="B27" s="16">
        <v>3671</v>
      </c>
      <c r="C27" s="15">
        <v>89068</v>
      </c>
      <c r="D27" s="15">
        <v>120030</v>
      </c>
      <c r="E27" s="17">
        <v>1</v>
      </c>
      <c r="F27" s="16">
        <v>3477</v>
      </c>
      <c r="G27" s="15">
        <v>86358</v>
      </c>
      <c r="H27" s="15">
        <v>115485</v>
      </c>
      <c r="I27" s="18">
        <v>1</v>
      </c>
      <c r="J27" s="16">
        <v>3244</v>
      </c>
      <c r="K27" s="15">
        <v>81910</v>
      </c>
      <c r="L27" s="15">
        <v>108338</v>
      </c>
      <c r="M27" s="18">
        <v>1</v>
      </c>
      <c r="N27" s="16">
        <f>SUM(N10+N20+N26)</f>
        <v>3015</v>
      </c>
      <c r="O27" s="15">
        <f t="shared" ref="O27:P27" si="1">SUM(O10+O20+O26)</f>
        <v>78062.2</v>
      </c>
      <c r="P27" s="15">
        <f t="shared" si="1"/>
        <v>102807.6</v>
      </c>
      <c r="Q27" s="18">
        <v>1</v>
      </c>
      <c r="R27" s="16">
        <f>R10+R20+R26</f>
        <v>2823</v>
      </c>
      <c r="S27" s="15">
        <f>S10+S20+S26</f>
        <v>72785</v>
      </c>
      <c r="T27" s="15">
        <f>T10+T20+T26</f>
        <v>95617</v>
      </c>
      <c r="U27" s="44">
        <f>(S10+S20+S26)/S27</f>
        <v>1</v>
      </c>
      <c r="V27" s="16">
        <f>V10+V20+V26</f>
        <v>2512</v>
      </c>
      <c r="W27" s="15">
        <f>W10+W20+W26</f>
        <v>65562</v>
      </c>
      <c r="X27" s="15">
        <f>X10+X20+X26</f>
        <v>86975.7</v>
      </c>
      <c r="Y27" s="44">
        <f>(W10+W20+W26)/W27</f>
        <v>1</v>
      </c>
      <c r="Z27" s="16">
        <f>Z10+Z20+Z26</f>
        <v>2324</v>
      </c>
      <c r="AA27" s="15">
        <f>AA10+AA20+AA26</f>
        <v>57488</v>
      </c>
      <c r="AB27" s="15">
        <f>AB10+AB20+AB26</f>
        <v>74850</v>
      </c>
      <c r="AC27" s="44">
        <f>(AA10+AA20+AA26)/AA27</f>
        <v>1</v>
      </c>
      <c r="AD27" s="16">
        <f>AD10+AD20+AD26</f>
        <v>2140</v>
      </c>
      <c r="AE27" s="15">
        <f>AE10+AE20+AE26</f>
        <v>52843572</v>
      </c>
      <c r="AF27" s="15">
        <f>AF10+AF20+AF26</f>
        <v>67719182</v>
      </c>
      <c r="AG27" s="44">
        <f>(AE10+AE20+AE26)/AE27</f>
        <v>1</v>
      </c>
      <c r="AH27" s="16">
        <f>AH10+AH20+AH26</f>
        <v>2001</v>
      </c>
      <c r="AI27" s="15">
        <f>AI10+AI20+AI26</f>
        <v>48701</v>
      </c>
      <c r="AJ27" s="15">
        <f>AJ10+AJ20+AJ26</f>
        <v>62347</v>
      </c>
      <c r="AK27" s="44">
        <f>(AI10+AI20+AI26)/AI27</f>
        <v>1</v>
      </c>
      <c r="AL27" s="16">
        <f>AL10+AL20+AL26</f>
        <v>1917</v>
      </c>
      <c r="AM27" s="15">
        <f>AM10+AM20+AM26</f>
        <v>46138</v>
      </c>
      <c r="AN27" s="15">
        <f>AN10+AN20+AN26</f>
        <v>58955.4</v>
      </c>
      <c r="AO27" s="55">
        <f>(AM10+AM20+AM26)/AM27</f>
        <v>1</v>
      </c>
    </row>
    <row r="28" spans="1:41" ht="12.75" customHeight="1" x14ac:dyDescent="0.2">
      <c r="A28" s="19"/>
      <c r="B28" s="3"/>
      <c r="C28" s="20"/>
      <c r="D28" s="3"/>
      <c r="E28" s="3"/>
      <c r="F28" s="3"/>
      <c r="G28" s="3"/>
      <c r="H28" s="3"/>
      <c r="I28" s="3"/>
      <c r="J28" s="3"/>
      <c r="N28" s="3"/>
    </row>
    <row r="29" spans="1:41" ht="12.75" customHeight="1" x14ac:dyDescent="0.2">
      <c r="A29" s="19" t="s">
        <v>30</v>
      </c>
      <c r="B29" s="3"/>
      <c r="C29" s="3"/>
      <c r="D29" s="3"/>
      <c r="E29" s="3"/>
      <c r="F29" s="3"/>
      <c r="G29" s="3"/>
      <c r="H29" s="3"/>
      <c r="I29" s="3"/>
      <c r="J29" s="3"/>
      <c r="N29" s="3"/>
    </row>
    <row r="30" spans="1:41" ht="12.75" customHeight="1" x14ac:dyDescent="0.2">
      <c r="A30" s="21" t="s">
        <v>31</v>
      </c>
      <c r="B30" s="3"/>
      <c r="C30" s="3"/>
      <c r="D30" s="3"/>
      <c r="E30" s="3"/>
      <c r="F30" s="3"/>
      <c r="G30" s="3"/>
      <c r="H30" s="3"/>
      <c r="I30" s="3"/>
      <c r="J30" s="3"/>
      <c r="N30" s="3"/>
    </row>
    <row r="31" spans="1:41" ht="12.75" customHeight="1" x14ac:dyDescent="0.2">
      <c r="A31" s="22"/>
      <c r="B31" s="3"/>
      <c r="C31" s="3"/>
      <c r="D31" s="3"/>
      <c r="E31" s="3"/>
      <c r="F31" s="3"/>
      <c r="G31" s="3"/>
      <c r="H31" s="3"/>
      <c r="I31" s="3"/>
      <c r="J31" s="3"/>
      <c r="N31" s="3"/>
    </row>
    <row r="32" spans="1:41" ht="12.75" customHeight="1" x14ac:dyDescent="0.2">
      <c r="A32" s="19" t="s">
        <v>25</v>
      </c>
      <c r="B32" s="3"/>
      <c r="C32" s="3"/>
      <c r="D32" s="3"/>
      <c r="E32" s="3"/>
      <c r="F32" s="3"/>
      <c r="G32" s="3"/>
      <c r="H32" s="3"/>
      <c r="I32" s="3"/>
      <c r="J32" s="3"/>
      <c r="N32" s="3"/>
    </row>
    <row r="33" spans="1:14" ht="12.75" customHeight="1" x14ac:dyDescent="0.2">
      <c r="A33" s="23" t="s">
        <v>26</v>
      </c>
      <c r="B33" s="3"/>
      <c r="C33" s="3"/>
      <c r="D33" s="3"/>
      <c r="E33" s="3"/>
      <c r="F33" s="3"/>
      <c r="G33" s="3"/>
      <c r="H33" s="3"/>
      <c r="I33" s="3"/>
      <c r="J33" s="3"/>
      <c r="N33" s="3"/>
    </row>
    <row r="34" spans="1:14" ht="1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N34" s="3"/>
    </row>
  </sheetData>
  <mergeCells count="10">
    <mergeCell ref="AL4:AO4"/>
    <mergeCell ref="AH4:AK4"/>
    <mergeCell ref="AD4:AG4"/>
    <mergeCell ref="Z4:AC4"/>
    <mergeCell ref="V4:Y4"/>
    <mergeCell ref="B4:E4"/>
    <mergeCell ref="F4:I4"/>
    <mergeCell ref="J4:M4"/>
    <mergeCell ref="N4:Q4"/>
    <mergeCell ref="R4:U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Schiffstypen dt. Handelsflotte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Alexander Schwaner</dc:creator>
  <cp:lastModifiedBy>Felix</cp:lastModifiedBy>
  <dcterms:created xsi:type="dcterms:W3CDTF">2014-08-15T07:43:59Z</dcterms:created>
  <dcterms:modified xsi:type="dcterms:W3CDTF">2022-02-16T10:22:59Z</dcterms:modified>
</cp:coreProperties>
</file>